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Trade log" sheetId="2" state="visible" r:id="rId2"/>
    <sheet name="Example (hypothetical)" sheetId="3" state="visible" r:id="rId3"/>
  </sheets>
  <definedNames/>
  <calcPr calcId="124519" fullCalcOnLoad="1"/>
</workbook>
</file>

<file path=xl/styles.xml><?xml version="1.0" encoding="utf-8"?>
<styleSheet xmlns="http://schemas.openxmlformats.org/spreadsheetml/2006/main">
  <numFmts count="5">
    <numFmt numFmtId="164" formatCode="#,##0.####"/>
    <numFmt numFmtId="165" formatCode="#,##0.######"/>
    <numFmt numFmtId="166" formatCode="0.0"/>
    <numFmt numFmtId="167" formatCode="0.000"/>
    <numFmt numFmtId="168" formatCode="0.0000"/>
  </numFmts>
  <fonts count="4">
    <font>
      <name val="Calibri"/>
      <family val="2"/>
      <color theme="1"/>
      <sz val="11"/>
      <scheme val="minor"/>
    </font>
    <font>
      <b val="1"/>
    </font>
    <font>
      <b val="1"/>
      <sz val="13"/>
    </font>
    <font>
      <b val="1"/>
      <color rgb="00FFFFFF"/>
    </font>
  </fonts>
  <fills count="4">
    <fill>
      <patternFill/>
    </fill>
    <fill>
      <patternFill patternType="gray125"/>
    </fill>
    <fill>
      <patternFill patternType="solid">
        <fgColor rgb="000D2A24"/>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3" fillId="2" borderId="1" applyAlignment="1" pivotButton="0" quotePrefix="0" xfId="0">
      <alignment vertical="center" wrapText="1"/>
    </xf>
    <xf numFmtId="0" fontId="0" fillId="0" borderId="1" pivotButton="0" quotePrefix="0" xfId="0"/>
    <xf numFmtId="0" fontId="0" fillId="3" borderId="1" pivotButton="0" quotePrefix="0" xfId="0"/>
    <xf numFmtId="164" fontId="0" fillId="3" borderId="1" pivotButton="0" quotePrefix="0" xfId="0"/>
    <xf numFmtId="165" fontId="0" fillId="3" borderId="1" pivotButton="0" quotePrefix="0" xfId="0"/>
    <xf numFmtId="166" fontId="0" fillId="3" borderId="1" pivotButton="0" quotePrefix="0" xfId="0"/>
    <xf numFmtId="167" fontId="0" fillId="3" borderId="1" pivotButton="0" quotePrefix="0" xfId="0"/>
    <xf numFmtId="168" fontId="0" fillId="3" borderId="1" pivotButton="0" quotePrefix="0" xfId="0"/>
    <xf numFmtId="1" fontId="0" fillId="3" borderId="1" pivotButton="0" quotePrefix="0" xfId="0"/>
    <xf numFmtId="4" fontId="0" fillId="0" borderId="1" pivotButton="0" quotePrefix="0" xfId="0"/>
    <xf numFmtId="2" fontId="0" fillId="0" borderId="1" pivotButton="0" quotePrefix="0" xfId="0"/>
    <xf numFmtId="0" fontId="1" fillId="0" borderId="0" pivotButton="0" quotePrefix="0" xfId="0"/>
    <xf numFmtId="4" fontId="1" fillId="0" borderId="0" pivotButton="0" quotePrefix="0" xfId="0"/>
    <xf numFmtId="2"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0" customWidth="1" min="1" max="1"/>
  </cols>
  <sheetData>
    <row r="1">
      <c r="A1" s="1" t="inlineStr">
        <is>
          <t>Crypto futures PnL trade log</t>
        </is>
      </c>
    </row>
    <row r="2">
      <c r="A2" s="1" t="inlineStr">
        <is>
          <t>Educational tool, not financial advice.</t>
        </is>
      </c>
    </row>
    <row r="3">
      <c r="A3" s="2" t="inlineStr"/>
    </row>
    <row r="4">
      <c r="A4" s="1" t="inlineStr">
        <is>
          <t>How to use</t>
        </is>
      </c>
    </row>
    <row r="5">
      <c r="A5" s="2" t="inlineStr">
        <is>
          <t>1. Open the sheet "Trade log". It starts empty. Use one row per closed trade.</t>
        </is>
      </c>
    </row>
    <row r="6">
      <c r="A6" s="2" t="inlineStr">
        <is>
          <t>2. Enter direction (Long or Short), entry price, exit price and quantity in coins. Leverage is optional and only needed for margin and ROE.</t>
        </is>
      </c>
    </row>
    <row r="7">
      <c r="A7" s="2" t="inlineStr">
        <is>
          <t>3. Enter the fee you paid per side as a percent of notional (negative = rebate) and, for perpetuals, the signed funding rate per interval and the number of intervals held. Empty fee and funding cells count as zero.</t>
        </is>
      </c>
    </row>
    <row r="8">
      <c r="A8" s="2" t="inlineStr">
        <is>
          <t>4. Read gross PnL, fees, funding, net PnL, initial margin, ROE and the break-even exit price. The totals below the table add up all rows.</t>
        </is>
      </c>
    </row>
    <row r="9">
      <c r="A9" s="2" t="inlineStr"/>
    </row>
    <row r="10">
      <c r="A10" s="1" t="inlineStr">
        <is>
          <t>Formulas</t>
        </is>
      </c>
    </row>
    <row r="11">
      <c r="A11" s="2" t="inlineStr">
        <is>
          <t>side = +1 for a long, -1 for a short</t>
        </is>
      </c>
    </row>
    <row r="12">
      <c r="A12" s="2" t="inlineStr">
        <is>
          <t>gross PnL = side x (exit - entry) x quantity</t>
        </is>
      </c>
    </row>
    <row r="13">
      <c r="A13" s="2" t="inlineStr">
        <is>
          <t>fees = quantity x (entry x entry fee% + exit x exit fee%) / 100</t>
        </is>
      </c>
    </row>
    <row r="14">
      <c r="A14" s="2" t="inlineStr">
        <is>
          <t>funding = -side x quantity x (entry + exit) / 2 x rate% / 100 x intervals   (positive rate: longs pay shorts)</t>
        </is>
      </c>
    </row>
    <row r="15">
      <c r="A15" s="2" t="inlineStr">
        <is>
          <t>net PnL = gross PnL - fees + funding</t>
        </is>
      </c>
    </row>
    <row r="16">
      <c r="A16" s="2" t="inlineStr">
        <is>
          <t>initial margin = entry x quantity / leverage; ROE = net PnL / initial margin</t>
        </is>
      </c>
    </row>
    <row r="17">
      <c r="A17" s="2" t="inlineStr">
        <is>
          <t>break-even exit = entry x (side + a + side x k) / (side - b - side x k), with a = entry fee, b = exit fee, k = rate x intervals / 2, all as decimals</t>
        </is>
      </c>
    </row>
    <row r="18">
      <c r="A18" s="2" t="inlineStr"/>
    </row>
    <row r="19">
      <c r="A19" s="1" t="inlineStr">
        <is>
          <t>Example values</t>
        </is>
      </c>
    </row>
    <row r="20">
      <c r="A20" s="2" t="inlineStr">
        <is>
          <t>The sheet "Example (hypothetical)" shows a hypothetical example with invented numbers, the same as the worked example on the web page: one long trade with fees, funding and leverage. It says nothing about any venue, any account or any CarrotFunding product, and its values are not defaults for your own sheet. "Trade log" does not read it.</t>
        </is>
      </c>
    </row>
    <row r="21">
      <c r="A21" s="2" t="inlineStr"/>
    </row>
    <row r="22">
      <c r="A22" s="1" t="inlineStr">
        <is>
          <t>Limits</t>
        </is>
      </c>
    </row>
    <row r="23">
      <c r="A23" s="2" t="inlineStr">
        <is>
          <t>Linear contracts only, no inverse contracts. Funding uses one constant rate on the average of entry and exit notional; real payments usually use the mark price and the rate at each payment time. No liquidation, maintenance margin, partial closes or slippage. Your venue's exact rules, fees and margin tiers decide. Results are estimates.</t>
        </is>
      </c>
    </row>
    <row r="24">
      <c r="A24" s="2" t="inlineStr"/>
    </row>
    <row r="25">
      <c r="A25" s="1" t="inlineStr">
        <is>
          <t>Online calculator</t>
        </is>
      </c>
    </row>
    <row r="26">
      <c r="A26" s="2" t="inlineStr">
        <is>
          <t>https://carrotfunding.io/tools/crypto-futures-pnl-calculator/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4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1" customWidth="1" min="2" max="2"/>
    <col width="12" customWidth="1" min="3" max="3"/>
    <col width="12" customWidth="1" min="4" max="4"/>
    <col width="12" customWidth="1" min="5" max="5"/>
    <col width="11" customWidth="1" min="6" max="6"/>
    <col width="11" customWidth="1" min="7" max="7"/>
    <col width="11" customWidth="1" min="8" max="8"/>
    <col width="14" customWidth="1" min="9" max="9"/>
    <col width="11" customWidth="1" min="10" max="10"/>
    <col width="7" customWidth="1" min="11" max="11"/>
    <col width="13" customWidth="1" min="12" max="12"/>
    <col width="11" customWidth="1" min="13" max="13"/>
    <col width="11" customWidth="1" min="14" max="14"/>
    <col width="13" customWidth="1" min="15" max="15"/>
    <col width="14" customWidth="1" min="16" max="16"/>
    <col width="13" customWidth="1" min="17" max="17"/>
    <col width="10" customWidth="1" min="18" max="18"/>
    <col width="14" customWidth="1" min="19" max="19"/>
  </cols>
  <sheetData>
    <row r="1">
      <c r="A1" s="3" t="inlineStr">
        <is>
          <t>Crypto futures PnL trade log</t>
        </is>
      </c>
    </row>
    <row r="2">
      <c r="A2" t="inlineStr">
        <is>
          <t>Yellow cells are inputs. All other cells are formulas. Fees and funding rates in percent.</t>
        </is>
      </c>
    </row>
    <row r="4" ht="44" customHeight="1">
      <c r="A4" s="4" t="inlineStr">
        <is>
          <t>Trade</t>
        </is>
      </c>
      <c r="B4" s="4" t="inlineStr">
        <is>
          <t>Direction</t>
        </is>
      </c>
      <c r="C4" s="4" t="inlineStr">
        <is>
          <t>Entry price</t>
        </is>
      </c>
      <c r="D4" s="4" t="inlineStr">
        <is>
          <t>Exit price</t>
        </is>
      </c>
      <c r="E4" s="4" t="inlineStr">
        <is>
          <t>Quantity (coins)</t>
        </is>
      </c>
      <c r="F4" s="4" t="inlineStr">
        <is>
          <t>Leverage (x)</t>
        </is>
      </c>
      <c r="G4" s="4" t="inlineStr">
        <is>
          <t>Entry fee (%)</t>
        </is>
      </c>
      <c r="H4" s="4" t="inlineStr">
        <is>
          <t>Exit fee (%)</t>
        </is>
      </c>
      <c r="I4" s="4" t="inlineStr">
        <is>
          <t>Funding rate per interval (%)</t>
        </is>
      </c>
      <c r="J4" s="4" t="inlineStr">
        <is>
          <t>Intervals held</t>
        </is>
      </c>
      <c r="K4" s="4" t="inlineStr">
        <is>
          <t>Side</t>
        </is>
      </c>
      <c r="L4" s="4" t="inlineStr">
        <is>
          <t>Gross PnL</t>
        </is>
      </c>
      <c r="M4" s="4" t="inlineStr">
        <is>
          <t>Fees</t>
        </is>
      </c>
      <c r="N4" s="4" t="inlineStr">
        <is>
          <t>Funding</t>
        </is>
      </c>
      <c r="O4" s="4" t="inlineStr">
        <is>
          <t>Net PnL</t>
        </is>
      </c>
      <c r="P4" s="4" t="inlineStr">
        <is>
          <t>Notional at entry</t>
        </is>
      </c>
      <c r="Q4" s="4" t="inlineStr">
        <is>
          <t>Initial margin</t>
        </is>
      </c>
      <c r="R4" s="4" t="inlineStr">
        <is>
          <t>ROE (%)</t>
        </is>
      </c>
      <c r="S4" s="4" t="inlineStr">
        <is>
          <t>Break-even exit</t>
        </is>
      </c>
    </row>
    <row r="5">
      <c r="A5" s="5" t="n">
        <v>1</v>
      </c>
      <c r="B5" s="6" t="n"/>
      <c r="C5" s="7" t="n"/>
      <c r="D5" s="7" t="n"/>
      <c r="E5" s="8" t="n"/>
      <c r="F5" s="9" t="n"/>
      <c r="G5" s="10" t="n"/>
      <c r="H5" s="10" t="n"/>
      <c r="I5" s="11" t="n"/>
      <c r="J5" s="12" t="n"/>
      <c r="K5" s="5">
        <f>IF(B5="","",IF(UPPER(B5)="SHORT",-1,1))</f>
        <v/>
      </c>
      <c r="L5" s="13">
        <f>IF(OR(K5="",N(C5)&lt;=0,N(D5)&lt;=0,N(E5)&lt;=0),"",K5*(D5-C5)*E5)</f>
        <v/>
      </c>
      <c r="M5" s="13">
        <f>IF(L5="","",E5*(C5*N(G5)/100+D5*N(H5)/100))</f>
        <v/>
      </c>
      <c r="N5" s="13">
        <f>IF(L5="","",-K5*E5*(C5+D5)/2*N(I5)/100*N(J5))</f>
        <v/>
      </c>
      <c r="O5" s="13">
        <f>IF(L5="","",L5-M5+N5)</f>
        <v/>
      </c>
      <c r="P5" s="13">
        <f>IF(L5="","",C5*E5)</f>
        <v/>
      </c>
      <c r="Q5" s="13">
        <f>IF(OR(L5="",N(F5)&lt;1),"",P5/F5)</f>
        <v/>
      </c>
      <c r="R5" s="14">
        <f>IF(Q5="","",O5/Q5*100)</f>
        <v/>
      </c>
      <c r="S5" s="13">
        <f>IF(L5="","",IF(ABS(K5-N(H5)/100-K5*N(I5)/100*N(J5)/2)&lt;1E-12,"",IF(C5*(K5+N(G5)/100+K5*N(I5)/100*N(J5)/2)/(K5-N(H5)/100-K5*N(I5)/100*N(J5)/2)&lt;=0,"",C5*(K5+N(G5)/100+K5*N(I5)/100*N(J5)/2)/(K5-N(H5)/100-K5*N(I5)/100*N(J5)/2))))</f>
        <v/>
      </c>
    </row>
    <row r="6">
      <c r="A6" s="5" t="n">
        <v>2</v>
      </c>
      <c r="B6" s="6" t="n"/>
      <c r="C6" s="7" t="n"/>
      <c r="D6" s="7" t="n"/>
      <c r="E6" s="8" t="n"/>
      <c r="F6" s="9" t="n"/>
      <c r="G6" s="10" t="n"/>
      <c r="H6" s="10" t="n"/>
      <c r="I6" s="11" t="n"/>
      <c r="J6" s="12" t="n"/>
      <c r="K6" s="5">
        <f>IF(B6="","",IF(UPPER(B6)="SHORT",-1,1))</f>
        <v/>
      </c>
      <c r="L6" s="13">
        <f>IF(OR(K6="",N(C6)&lt;=0,N(D6)&lt;=0,N(E6)&lt;=0),"",K6*(D6-C6)*E6)</f>
        <v/>
      </c>
      <c r="M6" s="13">
        <f>IF(L6="","",E6*(C6*N(G6)/100+D6*N(H6)/100))</f>
        <v/>
      </c>
      <c r="N6" s="13">
        <f>IF(L6="","",-K6*E6*(C6+D6)/2*N(I6)/100*N(J6))</f>
        <v/>
      </c>
      <c r="O6" s="13">
        <f>IF(L6="","",L6-M6+N6)</f>
        <v/>
      </c>
      <c r="P6" s="13">
        <f>IF(L6="","",C6*E6)</f>
        <v/>
      </c>
      <c r="Q6" s="13">
        <f>IF(OR(L6="",N(F6)&lt;1),"",P6/F6)</f>
        <v/>
      </c>
      <c r="R6" s="14">
        <f>IF(Q6="","",O6/Q6*100)</f>
        <v/>
      </c>
      <c r="S6" s="13">
        <f>IF(L6="","",IF(ABS(K6-N(H6)/100-K6*N(I6)/100*N(J6)/2)&lt;1E-12,"",IF(C6*(K6+N(G6)/100+K6*N(I6)/100*N(J6)/2)/(K6-N(H6)/100-K6*N(I6)/100*N(J6)/2)&lt;=0,"",C6*(K6+N(G6)/100+K6*N(I6)/100*N(J6)/2)/(K6-N(H6)/100-K6*N(I6)/100*N(J6)/2))))</f>
        <v/>
      </c>
    </row>
    <row r="7">
      <c r="A7" s="5" t="n">
        <v>3</v>
      </c>
      <c r="B7" s="6" t="n"/>
      <c r="C7" s="7" t="n"/>
      <c r="D7" s="7" t="n"/>
      <c r="E7" s="8" t="n"/>
      <c r="F7" s="9" t="n"/>
      <c r="G7" s="10" t="n"/>
      <c r="H7" s="10" t="n"/>
      <c r="I7" s="11" t="n"/>
      <c r="J7" s="12" t="n"/>
      <c r="K7" s="5">
        <f>IF(B7="","",IF(UPPER(B7)="SHORT",-1,1))</f>
        <v/>
      </c>
      <c r="L7" s="13">
        <f>IF(OR(K7="",N(C7)&lt;=0,N(D7)&lt;=0,N(E7)&lt;=0),"",K7*(D7-C7)*E7)</f>
        <v/>
      </c>
      <c r="M7" s="13">
        <f>IF(L7="","",E7*(C7*N(G7)/100+D7*N(H7)/100))</f>
        <v/>
      </c>
      <c r="N7" s="13">
        <f>IF(L7="","",-K7*E7*(C7+D7)/2*N(I7)/100*N(J7))</f>
        <v/>
      </c>
      <c r="O7" s="13">
        <f>IF(L7="","",L7-M7+N7)</f>
        <v/>
      </c>
      <c r="P7" s="13">
        <f>IF(L7="","",C7*E7)</f>
        <v/>
      </c>
      <c r="Q7" s="13">
        <f>IF(OR(L7="",N(F7)&lt;1),"",P7/F7)</f>
        <v/>
      </c>
      <c r="R7" s="14">
        <f>IF(Q7="","",O7/Q7*100)</f>
        <v/>
      </c>
      <c r="S7" s="13">
        <f>IF(L7="","",IF(ABS(K7-N(H7)/100-K7*N(I7)/100*N(J7)/2)&lt;1E-12,"",IF(C7*(K7+N(G7)/100+K7*N(I7)/100*N(J7)/2)/(K7-N(H7)/100-K7*N(I7)/100*N(J7)/2)&lt;=0,"",C7*(K7+N(G7)/100+K7*N(I7)/100*N(J7)/2)/(K7-N(H7)/100-K7*N(I7)/100*N(J7)/2))))</f>
        <v/>
      </c>
    </row>
    <row r="8">
      <c r="A8" s="5" t="n">
        <v>4</v>
      </c>
      <c r="B8" s="6" t="n"/>
      <c r="C8" s="7" t="n"/>
      <c r="D8" s="7" t="n"/>
      <c r="E8" s="8" t="n"/>
      <c r="F8" s="9" t="n"/>
      <c r="G8" s="10" t="n"/>
      <c r="H8" s="10" t="n"/>
      <c r="I8" s="11" t="n"/>
      <c r="J8" s="12" t="n"/>
      <c r="K8" s="5">
        <f>IF(B8="","",IF(UPPER(B8)="SHORT",-1,1))</f>
        <v/>
      </c>
      <c r="L8" s="13">
        <f>IF(OR(K8="",N(C8)&lt;=0,N(D8)&lt;=0,N(E8)&lt;=0),"",K8*(D8-C8)*E8)</f>
        <v/>
      </c>
      <c r="M8" s="13">
        <f>IF(L8="","",E8*(C8*N(G8)/100+D8*N(H8)/100))</f>
        <v/>
      </c>
      <c r="N8" s="13">
        <f>IF(L8="","",-K8*E8*(C8+D8)/2*N(I8)/100*N(J8))</f>
        <v/>
      </c>
      <c r="O8" s="13">
        <f>IF(L8="","",L8-M8+N8)</f>
        <v/>
      </c>
      <c r="P8" s="13">
        <f>IF(L8="","",C8*E8)</f>
        <v/>
      </c>
      <c r="Q8" s="13">
        <f>IF(OR(L8="",N(F8)&lt;1),"",P8/F8)</f>
        <v/>
      </c>
      <c r="R8" s="14">
        <f>IF(Q8="","",O8/Q8*100)</f>
        <v/>
      </c>
      <c r="S8" s="13">
        <f>IF(L8="","",IF(ABS(K8-N(H8)/100-K8*N(I8)/100*N(J8)/2)&lt;1E-12,"",IF(C8*(K8+N(G8)/100+K8*N(I8)/100*N(J8)/2)/(K8-N(H8)/100-K8*N(I8)/100*N(J8)/2)&lt;=0,"",C8*(K8+N(G8)/100+K8*N(I8)/100*N(J8)/2)/(K8-N(H8)/100-K8*N(I8)/100*N(J8)/2))))</f>
        <v/>
      </c>
    </row>
    <row r="9">
      <c r="A9" s="5" t="n">
        <v>5</v>
      </c>
      <c r="B9" s="6" t="n"/>
      <c r="C9" s="7" t="n"/>
      <c r="D9" s="7" t="n"/>
      <c r="E9" s="8" t="n"/>
      <c r="F9" s="9" t="n"/>
      <c r="G9" s="10" t="n"/>
      <c r="H9" s="10" t="n"/>
      <c r="I9" s="11" t="n"/>
      <c r="J9" s="12" t="n"/>
      <c r="K9" s="5">
        <f>IF(B9="","",IF(UPPER(B9)="SHORT",-1,1))</f>
        <v/>
      </c>
      <c r="L9" s="13">
        <f>IF(OR(K9="",N(C9)&lt;=0,N(D9)&lt;=0,N(E9)&lt;=0),"",K9*(D9-C9)*E9)</f>
        <v/>
      </c>
      <c r="M9" s="13">
        <f>IF(L9="","",E9*(C9*N(G9)/100+D9*N(H9)/100))</f>
        <v/>
      </c>
      <c r="N9" s="13">
        <f>IF(L9="","",-K9*E9*(C9+D9)/2*N(I9)/100*N(J9))</f>
        <v/>
      </c>
      <c r="O9" s="13">
        <f>IF(L9="","",L9-M9+N9)</f>
        <v/>
      </c>
      <c r="P9" s="13">
        <f>IF(L9="","",C9*E9)</f>
        <v/>
      </c>
      <c r="Q9" s="13">
        <f>IF(OR(L9="",N(F9)&lt;1),"",P9/F9)</f>
        <v/>
      </c>
      <c r="R9" s="14">
        <f>IF(Q9="","",O9/Q9*100)</f>
        <v/>
      </c>
      <c r="S9" s="13">
        <f>IF(L9="","",IF(ABS(K9-N(H9)/100-K9*N(I9)/100*N(J9)/2)&lt;1E-12,"",IF(C9*(K9+N(G9)/100+K9*N(I9)/100*N(J9)/2)/(K9-N(H9)/100-K9*N(I9)/100*N(J9)/2)&lt;=0,"",C9*(K9+N(G9)/100+K9*N(I9)/100*N(J9)/2)/(K9-N(H9)/100-K9*N(I9)/100*N(J9)/2))))</f>
        <v/>
      </c>
    </row>
    <row r="10">
      <c r="A10" s="5" t="n">
        <v>6</v>
      </c>
      <c r="B10" s="6" t="n"/>
      <c r="C10" s="7" t="n"/>
      <c r="D10" s="7" t="n"/>
      <c r="E10" s="8" t="n"/>
      <c r="F10" s="9" t="n"/>
      <c r="G10" s="10" t="n"/>
      <c r="H10" s="10" t="n"/>
      <c r="I10" s="11" t="n"/>
      <c r="J10" s="12" t="n"/>
      <c r="K10" s="5">
        <f>IF(B10="","",IF(UPPER(B10)="SHORT",-1,1))</f>
        <v/>
      </c>
      <c r="L10" s="13">
        <f>IF(OR(K10="",N(C10)&lt;=0,N(D10)&lt;=0,N(E10)&lt;=0),"",K10*(D10-C10)*E10)</f>
        <v/>
      </c>
      <c r="M10" s="13">
        <f>IF(L10="","",E10*(C10*N(G10)/100+D10*N(H10)/100))</f>
        <v/>
      </c>
      <c r="N10" s="13">
        <f>IF(L10="","",-K10*E10*(C10+D10)/2*N(I10)/100*N(J10))</f>
        <v/>
      </c>
      <c r="O10" s="13">
        <f>IF(L10="","",L10-M10+N10)</f>
        <v/>
      </c>
      <c r="P10" s="13">
        <f>IF(L10="","",C10*E10)</f>
        <v/>
      </c>
      <c r="Q10" s="13">
        <f>IF(OR(L10="",N(F10)&lt;1),"",P10/F10)</f>
        <v/>
      </c>
      <c r="R10" s="14">
        <f>IF(Q10="","",O10/Q10*100)</f>
        <v/>
      </c>
      <c r="S10" s="13">
        <f>IF(L10="","",IF(ABS(K10-N(H10)/100-K10*N(I10)/100*N(J10)/2)&lt;1E-12,"",IF(C10*(K10+N(G10)/100+K10*N(I10)/100*N(J10)/2)/(K10-N(H10)/100-K10*N(I10)/100*N(J10)/2)&lt;=0,"",C10*(K10+N(G10)/100+K10*N(I10)/100*N(J10)/2)/(K10-N(H10)/100-K10*N(I10)/100*N(J10)/2))))</f>
        <v/>
      </c>
    </row>
    <row r="11">
      <c r="A11" s="5" t="n">
        <v>7</v>
      </c>
      <c r="B11" s="6" t="n"/>
      <c r="C11" s="7" t="n"/>
      <c r="D11" s="7" t="n"/>
      <c r="E11" s="8" t="n"/>
      <c r="F11" s="9" t="n"/>
      <c r="G11" s="10" t="n"/>
      <c r="H11" s="10" t="n"/>
      <c r="I11" s="11" t="n"/>
      <c r="J11" s="12" t="n"/>
      <c r="K11" s="5">
        <f>IF(B11="","",IF(UPPER(B11)="SHORT",-1,1))</f>
        <v/>
      </c>
      <c r="L11" s="13">
        <f>IF(OR(K11="",N(C11)&lt;=0,N(D11)&lt;=0,N(E11)&lt;=0),"",K11*(D11-C11)*E11)</f>
        <v/>
      </c>
      <c r="M11" s="13">
        <f>IF(L11="","",E11*(C11*N(G11)/100+D11*N(H11)/100))</f>
        <v/>
      </c>
      <c r="N11" s="13">
        <f>IF(L11="","",-K11*E11*(C11+D11)/2*N(I11)/100*N(J11))</f>
        <v/>
      </c>
      <c r="O11" s="13">
        <f>IF(L11="","",L11-M11+N11)</f>
        <v/>
      </c>
      <c r="P11" s="13">
        <f>IF(L11="","",C11*E11)</f>
        <v/>
      </c>
      <c r="Q11" s="13">
        <f>IF(OR(L11="",N(F11)&lt;1),"",P11/F11)</f>
        <v/>
      </c>
      <c r="R11" s="14">
        <f>IF(Q11="","",O11/Q11*100)</f>
        <v/>
      </c>
      <c r="S11" s="13">
        <f>IF(L11="","",IF(ABS(K11-N(H11)/100-K11*N(I11)/100*N(J11)/2)&lt;1E-12,"",IF(C11*(K11+N(G11)/100+K11*N(I11)/100*N(J11)/2)/(K11-N(H11)/100-K11*N(I11)/100*N(J11)/2)&lt;=0,"",C11*(K11+N(G11)/100+K11*N(I11)/100*N(J11)/2)/(K11-N(H11)/100-K11*N(I11)/100*N(J11)/2))))</f>
        <v/>
      </c>
    </row>
    <row r="12">
      <c r="A12" s="5" t="n">
        <v>8</v>
      </c>
      <c r="B12" s="6" t="n"/>
      <c r="C12" s="7" t="n"/>
      <c r="D12" s="7" t="n"/>
      <c r="E12" s="8" t="n"/>
      <c r="F12" s="9" t="n"/>
      <c r="G12" s="10" t="n"/>
      <c r="H12" s="10" t="n"/>
      <c r="I12" s="11" t="n"/>
      <c r="J12" s="12" t="n"/>
      <c r="K12" s="5">
        <f>IF(B12="","",IF(UPPER(B12)="SHORT",-1,1))</f>
        <v/>
      </c>
      <c r="L12" s="13">
        <f>IF(OR(K12="",N(C12)&lt;=0,N(D12)&lt;=0,N(E12)&lt;=0),"",K12*(D12-C12)*E12)</f>
        <v/>
      </c>
      <c r="M12" s="13">
        <f>IF(L12="","",E12*(C12*N(G12)/100+D12*N(H12)/100))</f>
        <v/>
      </c>
      <c r="N12" s="13">
        <f>IF(L12="","",-K12*E12*(C12+D12)/2*N(I12)/100*N(J12))</f>
        <v/>
      </c>
      <c r="O12" s="13">
        <f>IF(L12="","",L12-M12+N12)</f>
        <v/>
      </c>
      <c r="P12" s="13">
        <f>IF(L12="","",C12*E12)</f>
        <v/>
      </c>
      <c r="Q12" s="13">
        <f>IF(OR(L12="",N(F12)&lt;1),"",P12/F12)</f>
        <v/>
      </c>
      <c r="R12" s="14">
        <f>IF(Q12="","",O12/Q12*100)</f>
        <v/>
      </c>
      <c r="S12" s="13">
        <f>IF(L12="","",IF(ABS(K12-N(H12)/100-K12*N(I12)/100*N(J12)/2)&lt;1E-12,"",IF(C12*(K12+N(G12)/100+K12*N(I12)/100*N(J12)/2)/(K12-N(H12)/100-K12*N(I12)/100*N(J12)/2)&lt;=0,"",C12*(K12+N(G12)/100+K12*N(I12)/100*N(J12)/2)/(K12-N(H12)/100-K12*N(I12)/100*N(J12)/2))))</f>
        <v/>
      </c>
    </row>
    <row r="13">
      <c r="A13" s="5" t="n">
        <v>9</v>
      </c>
      <c r="B13" s="6" t="n"/>
      <c r="C13" s="7" t="n"/>
      <c r="D13" s="7" t="n"/>
      <c r="E13" s="8" t="n"/>
      <c r="F13" s="9" t="n"/>
      <c r="G13" s="10" t="n"/>
      <c r="H13" s="10" t="n"/>
      <c r="I13" s="11" t="n"/>
      <c r="J13" s="12" t="n"/>
      <c r="K13" s="5">
        <f>IF(B13="","",IF(UPPER(B13)="SHORT",-1,1))</f>
        <v/>
      </c>
      <c r="L13" s="13">
        <f>IF(OR(K13="",N(C13)&lt;=0,N(D13)&lt;=0,N(E13)&lt;=0),"",K13*(D13-C13)*E13)</f>
        <v/>
      </c>
      <c r="M13" s="13">
        <f>IF(L13="","",E13*(C13*N(G13)/100+D13*N(H13)/100))</f>
        <v/>
      </c>
      <c r="N13" s="13">
        <f>IF(L13="","",-K13*E13*(C13+D13)/2*N(I13)/100*N(J13))</f>
        <v/>
      </c>
      <c r="O13" s="13">
        <f>IF(L13="","",L13-M13+N13)</f>
        <v/>
      </c>
      <c r="P13" s="13">
        <f>IF(L13="","",C13*E13)</f>
        <v/>
      </c>
      <c r="Q13" s="13">
        <f>IF(OR(L13="",N(F13)&lt;1),"",P13/F13)</f>
        <v/>
      </c>
      <c r="R13" s="14">
        <f>IF(Q13="","",O13/Q13*100)</f>
        <v/>
      </c>
      <c r="S13" s="13">
        <f>IF(L13="","",IF(ABS(K13-N(H13)/100-K13*N(I13)/100*N(J13)/2)&lt;1E-12,"",IF(C13*(K13+N(G13)/100+K13*N(I13)/100*N(J13)/2)/(K13-N(H13)/100-K13*N(I13)/100*N(J13)/2)&lt;=0,"",C13*(K13+N(G13)/100+K13*N(I13)/100*N(J13)/2)/(K13-N(H13)/100-K13*N(I13)/100*N(J13)/2))))</f>
        <v/>
      </c>
    </row>
    <row r="14">
      <c r="A14" s="5" t="n">
        <v>10</v>
      </c>
      <c r="B14" s="6" t="n"/>
      <c r="C14" s="7" t="n"/>
      <c r="D14" s="7" t="n"/>
      <c r="E14" s="8" t="n"/>
      <c r="F14" s="9" t="n"/>
      <c r="G14" s="10" t="n"/>
      <c r="H14" s="10" t="n"/>
      <c r="I14" s="11" t="n"/>
      <c r="J14" s="12" t="n"/>
      <c r="K14" s="5">
        <f>IF(B14="","",IF(UPPER(B14)="SHORT",-1,1))</f>
        <v/>
      </c>
      <c r="L14" s="13">
        <f>IF(OR(K14="",N(C14)&lt;=0,N(D14)&lt;=0,N(E14)&lt;=0),"",K14*(D14-C14)*E14)</f>
        <v/>
      </c>
      <c r="M14" s="13">
        <f>IF(L14="","",E14*(C14*N(G14)/100+D14*N(H14)/100))</f>
        <v/>
      </c>
      <c r="N14" s="13">
        <f>IF(L14="","",-K14*E14*(C14+D14)/2*N(I14)/100*N(J14))</f>
        <v/>
      </c>
      <c r="O14" s="13">
        <f>IF(L14="","",L14-M14+N14)</f>
        <v/>
      </c>
      <c r="P14" s="13">
        <f>IF(L14="","",C14*E14)</f>
        <v/>
      </c>
      <c r="Q14" s="13">
        <f>IF(OR(L14="",N(F14)&lt;1),"",P14/F14)</f>
        <v/>
      </c>
      <c r="R14" s="14">
        <f>IF(Q14="","",O14/Q14*100)</f>
        <v/>
      </c>
      <c r="S14" s="13">
        <f>IF(L14="","",IF(ABS(K14-N(H14)/100-K14*N(I14)/100*N(J14)/2)&lt;1E-12,"",IF(C14*(K14+N(G14)/100+K14*N(I14)/100*N(J14)/2)/(K14-N(H14)/100-K14*N(I14)/100*N(J14)/2)&lt;=0,"",C14*(K14+N(G14)/100+K14*N(I14)/100*N(J14)/2)/(K14-N(H14)/100-K14*N(I14)/100*N(J14)/2))))</f>
        <v/>
      </c>
    </row>
    <row r="15">
      <c r="A15" s="5" t="n">
        <v>11</v>
      </c>
      <c r="B15" s="6" t="n"/>
      <c r="C15" s="7" t="n"/>
      <c r="D15" s="7" t="n"/>
      <c r="E15" s="8" t="n"/>
      <c r="F15" s="9" t="n"/>
      <c r="G15" s="10" t="n"/>
      <c r="H15" s="10" t="n"/>
      <c r="I15" s="11" t="n"/>
      <c r="J15" s="12" t="n"/>
      <c r="K15" s="5">
        <f>IF(B15="","",IF(UPPER(B15)="SHORT",-1,1))</f>
        <v/>
      </c>
      <c r="L15" s="13">
        <f>IF(OR(K15="",N(C15)&lt;=0,N(D15)&lt;=0,N(E15)&lt;=0),"",K15*(D15-C15)*E15)</f>
        <v/>
      </c>
      <c r="M15" s="13">
        <f>IF(L15="","",E15*(C15*N(G15)/100+D15*N(H15)/100))</f>
        <v/>
      </c>
      <c r="N15" s="13">
        <f>IF(L15="","",-K15*E15*(C15+D15)/2*N(I15)/100*N(J15))</f>
        <v/>
      </c>
      <c r="O15" s="13">
        <f>IF(L15="","",L15-M15+N15)</f>
        <v/>
      </c>
      <c r="P15" s="13">
        <f>IF(L15="","",C15*E15)</f>
        <v/>
      </c>
      <c r="Q15" s="13">
        <f>IF(OR(L15="",N(F15)&lt;1),"",P15/F15)</f>
        <v/>
      </c>
      <c r="R15" s="14">
        <f>IF(Q15="","",O15/Q15*100)</f>
        <v/>
      </c>
      <c r="S15" s="13">
        <f>IF(L15="","",IF(ABS(K15-N(H15)/100-K15*N(I15)/100*N(J15)/2)&lt;1E-12,"",IF(C15*(K15+N(G15)/100+K15*N(I15)/100*N(J15)/2)/(K15-N(H15)/100-K15*N(I15)/100*N(J15)/2)&lt;=0,"",C15*(K15+N(G15)/100+K15*N(I15)/100*N(J15)/2)/(K15-N(H15)/100-K15*N(I15)/100*N(J15)/2))))</f>
        <v/>
      </c>
    </row>
    <row r="16">
      <c r="A16" s="5" t="n">
        <v>12</v>
      </c>
      <c r="B16" s="6" t="n"/>
      <c r="C16" s="7" t="n"/>
      <c r="D16" s="7" t="n"/>
      <c r="E16" s="8" t="n"/>
      <c r="F16" s="9" t="n"/>
      <c r="G16" s="10" t="n"/>
      <c r="H16" s="10" t="n"/>
      <c r="I16" s="11" t="n"/>
      <c r="J16" s="12" t="n"/>
      <c r="K16" s="5">
        <f>IF(B16="","",IF(UPPER(B16)="SHORT",-1,1))</f>
        <v/>
      </c>
      <c r="L16" s="13">
        <f>IF(OR(K16="",N(C16)&lt;=0,N(D16)&lt;=0,N(E16)&lt;=0),"",K16*(D16-C16)*E16)</f>
        <v/>
      </c>
      <c r="M16" s="13">
        <f>IF(L16="","",E16*(C16*N(G16)/100+D16*N(H16)/100))</f>
        <v/>
      </c>
      <c r="N16" s="13">
        <f>IF(L16="","",-K16*E16*(C16+D16)/2*N(I16)/100*N(J16))</f>
        <v/>
      </c>
      <c r="O16" s="13">
        <f>IF(L16="","",L16-M16+N16)</f>
        <v/>
      </c>
      <c r="P16" s="13">
        <f>IF(L16="","",C16*E16)</f>
        <v/>
      </c>
      <c r="Q16" s="13">
        <f>IF(OR(L16="",N(F16)&lt;1),"",P16/F16)</f>
        <v/>
      </c>
      <c r="R16" s="14">
        <f>IF(Q16="","",O16/Q16*100)</f>
        <v/>
      </c>
      <c r="S16" s="13">
        <f>IF(L16="","",IF(ABS(K16-N(H16)/100-K16*N(I16)/100*N(J16)/2)&lt;1E-12,"",IF(C16*(K16+N(G16)/100+K16*N(I16)/100*N(J16)/2)/(K16-N(H16)/100-K16*N(I16)/100*N(J16)/2)&lt;=0,"",C16*(K16+N(G16)/100+K16*N(I16)/100*N(J16)/2)/(K16-N(H16)/100-K16*N(I16)/100*N(J16)/2))))</f>
        <v/>
      </c>
    </row>
    <row r="17">
      <c r="A17" s="5" t="n">
        <v>13</v>
      </c>
      <c r="B17" s="6" t="n"/>
      <c r="C17" s="7" t="n"/>
      <c r="D17" s="7" t="n"/>
      <c r="E17" s="8" t="n"/>
      <c r="F17" s="9" t="n"/>
      <c r="G17" s="10" t="n"/>
      <c r="H17" s="10" t="n"/>
      <c r="I17" s="11" t="n"/>
      <c r="J17" s="12" t="n"/>
      <c r="K17" s="5">
        <f>IF(B17="","",IF(UPPER(B17)="SHORT",-1,1))</f>
        <v/>
      </c>
      <c r="L17" s="13">
        <f>IF(OR(K17="",N(C17)&lt;=0,N(D17)&lt;=0,N(E17)&lt;=0),"",K17*(D17-C17)*E17)</f>
        <v/>
      </c>
      <c r="M17" s="13">
        <f>IF(L17="","",E17*(C17*N(G17)/100+D17*N(H17)/100))</f>
        <v/>
      </c>
      <c r="N17" s="13">
        <f>IF(L17="","",-K17*E17*(C17+D17)/2*N(I17)/100*N(J17))</f>
        <v/>
      </c>
      <c r="O17" s="13">
        <f>IF(L17="","",L17-M17+N17)</f>
        <v/>
      </c>
      <c r="P17" s="13">
        <f>IF(L17="","",C17*E17)</f>
        <v/>
      </c>
      <c r="Q17" s="13">
        <f>IF(OR(L17="",N(F17)&lt;1),"",P17/F17)</f>
        <v/>
      </c>
      <c r="R17" s="14">
        <f>IF(Q17="","",O17/Q17*100)</f>
        <v/>
      </c>
      <c r="S17" s="13">
        <f>IF(L17="","",IF(ABS(K17-N(H17)/100-K17*N(I17)/100*N(J17)/2)&lt;1E-12,"",IF(C17*(K17+N(G17)/100+K17*N(I17)/100*N(J17)/2)/(K17-N(H17)/100-K17*N(I17)/100*N(J17)/2)&lt;=0,"",C17*(K17+N(G17)/100+K17*N(I17)/100*N(J17)/2)/(K17-N(H17)/100-K17*N(I17)/100*N(J17)/2))))</f>
        <v/>
      </c>
    </row>
    <row r="18">
      <c r="A18" s="5" t="n">
        <v>14</v>
      </c>
      <c r="B18" s="6" t="n"/>
      <c r="C18" s="7" t="n"/>
      <c r="D18" s="7" t="n"/>
      <c r="E18" s="8" t="n"/>
      <c r="F18" s="9" t="n"/>
      <c r="G18" s="10" t="n"/>
      <c r="H18" s="10" t="n"/>
      <c r="I18" s="11" t="n"/>
      <c r="J18" s="12" t="n"/>
      <c r="K18" s="5">
        <f>IF(B18="","",IF(UPPER(B18)="SHORT",-1,1))</f>
        <v/>
      </c>
      <c r="L18" s="13">
        <f>IF(OR(K18="",N(C18)&lt;=0,N(D18)&lt;=0,N(E18)&lt;=0),"",K18*(D18-C18)*E18)</f>
        <v/>
      </c>
      <c r="M18" s="13">
        <f>IF(L18="","",E18*(C18*N(G18)/100+D18*N(H18)/100))</f>
        <v/>
      </c>
      <c r="N18" s="13">
        <f>IF(L18="","",-K18*E18*(C18+D18)/2*N(I18)/100*N(J18))</f>
        <v/>
      </c>
      <c r="O18" s="13">
        <f>IF(L18="","",L18-M18+N18)</f>
        <v/>
      </c>
      <c r="P18" s="13">
        <f>IF(L18="","",C18*E18)</f>
        <v/>
      </c>
      <c r="Q18" s="13">
        <f>IF(OR(L18="",N(F18)&lt;1),"",P18/F18)</f>
        <v/>
      </c>
      <c r="R18" s="14">
        <f>IF(Q18="","",O18/Q18*100)</f>
        <v/>
      </c>
      <c r="S18" s="13">
        <f>IF(L18="","",IF(ABS(K18-N(H18)/100-K18*N(I18)/100*N(J18)/2)&lt;1E-12,"",IF(C18*(K18+N(G18)/100+K18*N(I18)/100*N(J18)/2)/(K18-N(H18)/100-K18*N(I18)/100*N(J18)/2)&lt;=0,"",C18*(K18+N(G18)/100+K18*N(I18)/100*N(J18)/2)/(K18-N(H18)/100-K18*N(I18)/100*N(J18)/2))))</f>
        <v/>
      </c>
    </row>
    <row r="19">
      <c r="A19" s="5" t="n">
        <v>15</v>
      </c>
      <c r="B19" s="6" t="n"/>
      <c r="C19" s="7" t="n"/>
      <c r="D19" s="7" t="n"/>
      <c r="E19" s="8" t="n"/>
      <c r="F19" s="9" t="n"/>
      <c r="G19" s="10" t="n"/>
      <c r="H19" s="10" t="n"/>
      <c r="I19" s="11" t="n"/>
      <c r="J19" s="12" t="n"/>
      <c r="K19" s="5">
        <f>IF(B19="","",IF(UPPER(B19)="SHORT",-1,1))</f>
        <v/>
      </c>
      <c r="L19" s="13">
        <f>IF(OR(K19="",N(C19)&lt;=0,N(D19)&lt;=0,N(E19)&lt;=0),"",K19*(D19-C19)*E19)</f>
        <v/>
      </c>
      <c r="M19" s="13">
        <f>IF(L19="","",E19*(C19*N(G19)/100+D19*N(H19)/100))</f>
        <v/>
      </c>
      <c r="N19" s="13">
        <f>IF(L19="","",-K19*E19*(C19+D19)/2*N(I19)/100*N(J19))</f>
        <v/>
      </c>
      <c r="O19" s="13">
        <f>IF(L19="","",L19-M19+N19)</f>
        <v/>
      </c>
      <c r="P19" s="13">
        <f>IF(L19="","",C19*E19)</f>
        <v/>
      </c>
      <c r="Q19" s="13">
        <f>IF(OR(L19="",N(F19)&lt;1),"",P19/F19)</f>
        <v/>
      </c>
      <c r="R19" s="14">
        <f>IF(Q19="","",O19/Q19*100)</f>
        <v/>
      </c>
      <c r="S19" s="13">
        <f>IF(L19="","",IF(ABS(K19-N(H19)/100-K19*N(I19)/100*N(J19)/2)&lt;1E-12,"",IF(C19*(K19+N(G19)/100+K19*N(I19)/100*N(J19)/2)/(K19-N(H19)/100-K19*N(I19)/100*N(J19)/2)&lt;=0,"",C19*(K19+N(G19)/100+K19*N(I19)/100*N(J19)/2)/(K19-N(H19)/100-K19*N(I19)/100*N(J19)/2))))</f>
        <v/>
      </c>
    </row>
    <row r="20">
      <c r="A20" s="5" t="n">
        <v>16</v>
      </c>
      <c r="B20" s="6" t="n"/>
      <c r="C20" s="7" t="n"/>
      <c r="D20" s="7" t="n"/>
      <c r="E20" s="8" t="n"/>
      <c r="F20" s="9" t="n"/>
      <c r="G20" s="10" t="n"/>
      <c r="H20" s="10" t="n"/>
      <c r="I20" s="11" t="n"/>
      <c r="J20" s="12" t="n"/>
      <c r="K20" s="5">
        <f>IF(B20="","",IF(UPPER(B20)="SHORT",-1,1))</f>
        <v/>
      </c>
      <c r="L20" s="13">
        <f>IF(OR(K20="",N(C20)&lt;=0,N(D20)&lt;=0,N(E20)&lt;=0),"",K20*(D20-C20)*E20)</f>
        <v/>
      </c>
      <c r="M20" s="13">
        <f>IF(L20="","",E20*(C20*N(G20)/100+D20*N(H20)/100))</f>
        <v/>
      </c>
      <c r="N20" s="13">
        <f>IF(L20="","",-K20*E20*(C20+D20)/2*N(I20)/100*N(J20))</f>
        <v/>
      </c>
      <c r="O20" s="13">
        <f>IF(L20="","",L20-M20+N20)</f>
        <v/>
      </c>
      <c r="P20" s="13">
        <f>IF(L20="","",C20*E20)</f>
        <v/>
      </c>
      <c r="Q20" s="13">
        <f>IF(OR(L20="",N(F20)&lt;1),"",P20/F20)</f>
        <v/>
      </c>
      <c r="R20" s="14">
        <f>IF(Q20="","",O20/Q20*100)</f>
        <v/>
      </c>
      <c r="S20" s="13">
        <f>IF(L20="","",IF(ABS(K20-N(H20)/100-K20*N(I20)/100*N(J20)/2)&lt;1E-12,"",IF(C20*(K20+N(G20)/100+K20*N(I20)/100*N(J20)/2)/(K20-N(H20)/100-K20*N(I20)/100*N(J20)/2)&lt;=0,"",C20*(K20+N(G20)/100+K20*N(I20)/100*N(J20)/2)/(K20-N(H20)/100-K20*N(I20)/100*N(J20)/2))))</f>
        <v/>
      </c>
    </row>
    <row r="21">
      <c r="A21" s="5" t="n">
        <v>17</v>
      </c>
      <c r="B21" s="6" t="n"/>
      <c r="C21" s="7" t="n"/>
      <c r="D21" s="7" t="n"/>
      <c r="E21" s="8" t="n"/>
      <c r="F21" s="9" t="n"/>
      <c r="G21" s="10" t="n"/>
      <c r="H21" s="10" t="n"/>
      <c r="I21" s="11" t="n"/>
      <c r="J21" s="12" t="n"/>
      <c r="K21" s="5">
        <f>IF(B21="","",IF(UPPER(B21)="SHORT",-1,1))</f>
        <v/>
      </c>
      <c r="L21" s="13">
        <f>IF(OR(K21="",N(C21)&lt;=0,N(D21)&lt;=0,N(E21)&lt;=0),"",K21*(D21-C21)*E21)</f>
        <v/>
      </c>
      <c r="M21" s="13">
        <f>IF(L21="","",E21*(C21*N(G21)/100+D21*N(H21)/100))</f>
        <v/>
      </c>
      <c r="N21" s="13">
        <f>IF(L21="","",-K21*E21*(C21+D21)/2*N(I21)/100*N(J21))</f>
        <v/>
      </c>
      <c r="O21" s="13">
        <f>IF(L21="","",L21-M21+N21)</f>
        <v/>
      </c>
      <c r="P21" s="13">
        <f>IF(L21="","",C21*E21)</f>
        <v/>
      </c>
      <c r="Q21" s="13">
        <f>IF(OR(L21="",N(F21)&lt;1),"",P21/F21)</f>
        <v/>
      </c>
      <c r="R21" s="14">
        <f>IF(Q21="","",O21/Q21*100)</f>
        <v/>
      </c>
      <c r="S21" s="13">
        <f>IF(L21="","",IF(ABS(K21-N(H21)/100-K21*N(I21)/100*N(J21)/2)&lt;1E-12,"",IF(C21*(K21+N(G21)/100+K21*N(I21)/100*N(J21)/2)/(K21-N(H21)/100-K21*N(I21)/100*N(J21)/2)&lt;=0,"",C21*(K21+N(G21)/100+K21*N(I21)/100*N(J21)/2)/(K21-N(H21)/100-K21*N(I21)/100*N(J21)/2))))</f>
        <v/>
      </c>
    </row>
    <row r="22">
      <c r="A22" s="5" t="n">
        <v>18</v>
      </c>
      <c r="B22" s="6" t="n"/>
      <c r="C22" s="7" t="n"/>
      <c r="D22" s="7" t="n"/>
      <c r="E22" s="8" t="n"/>
      <c r="F22" s="9" t="n"/>
      <c r="G22" s="10" t="n"/>
      <c r="H22" s="10" t="n"/>
      <c r="I22" s="11" t="n"/>
      <c r="J22" s="12" t="n"/>
      <c r="K22" s="5">
        <f>IF(B22="","",IF(UPPER(B22)="SHORT",-1,1))</f>
        <v/>
      </c>
      <c r="L22" s="13">
        <f>IF(OR(K22="",N(C22)&lt;=0,N(D22)&lt;=0,N(E22)&lt;=0),"",K22*(D22-C22)*E22)</f>
        <v/>
      </c>
      <c r="M22" s="13">
        <f>IF(L22="","",E22*(C22*N(G22)/100+D22*N(H22)/100))</f>
        <v/>
      </c>
      <c r="N22" s="13">
        <f>IF(L22="","",-K22*E22*(C22+D22)/2*N(I22)/100*N(J22))</f>
        <v/>
      </c>
      <c r="O22" s="13">
        <f>IF(L22="","",L22-M22+N22)</f>
        <v/>
      </c>
      <c r="P22" s="13">
        <f>IF(L22="","",C22*E22)</f>
        <v/>
      </c>
      <c r="Q22" s="13">
        <f>IF(OR(L22="",N(F22)&lt;1),"",P22/F22)</f>
        <v/>
      </c>
      <c r="R22" s="14">
        <f>IF(Q22="","",O22/Q22*100)</f>
        <v/>
      </c>
      <c r="S22" s="13">
        <f>IF(L22="","",IF(ABS(K22-N(H22)/100-K22*N(I22)/100*N(J22)/2)&lt;1E-12,"",IF(C22*(K22+N(G22)/100+K22*N(I22)/100*N(J22)/2)/(K22-N(H22)/100-K22*N(I22)/100*N(J22)/2)&lt;=0,"",C22*(K22+N(G22)/100+K22*N(I22)/100*N(J22)/2)/(K22-N(H22)/100-K22*N(I22)/100*N(J22)/2))))</f>
        <v/>
      </c>
    </row>
    <row r="23">
      <c r="A23" s="5" t="n">
        <v>19</v>
      </c>
      <c r="B23" s="6" t="n"/>
      <c r="C23" s="7" t="n"/>
      <c r="D23" s="7" t="n"/>
      <c r="E23" s="8" t="n"/>
      <c r="F23" s="9" t="n"/>
      <c r="G23" s="10" t="n"/>
      <c r="H23" s="10" t="n"/>
      <c r="I23" s="11" t="n"/>
      <c r="J23" s="12" t="n"/>
      <c r="K23" s="5">
        <f>IF(B23="","",IF(UPPER(B23)="SHORT",-1,1))</f>
        <v/>
      </c>
      <c r="L23" s="13">
        <f>IF(OR(K23="",N(C23)&lt;=0,N(D23)&lt;=0,N(E23)&lt;=0),"",K23*(D23-C23)*E23)</f>
        <v/>
      </c>
      <c r="M23" s="13">
        <f>IF(L23="","",E23*(C23*N(G23)/100+D23*N(H23)/100))</f>
        <v/>
      </c>
      <c r="N23" s="13">
        <f>IF(L23="","",-K23*E23*(C23+D23)/2*N(I23)/100*N(J23))</f>
        <v/>
      </c>
      <c r="O23" s="13">
        <f>IF(L23="","",L23-M23+N23)</f>
        <v/>
      </c>
      <c r="P23" s="13">
        <f>IF(L23="","",C23*E23)</f>
        <v/>
      </c>
      <c r="Q23" s="13">
        <f>IF(OR(L23="",N(F23)&lt;1),"",P23/F23)</f>
        <v/>
      </c>
      <c r="R23" s="14">
        <f>IF(Q23="","",O23/Q23*100)</f>
        <v/>
      </c>
      <c r="S23" s="13">
        <f>IF(L23="","",IF(ABS(K23-N(H23)/100-K23*N(I23)/100*N(J23)/2)&lt;1E-12,"",IF(C23*(K23+N(G23)/100+K23*N(I23)/100*N(J23)/2)/(K23-N(H23)/100-K23*N(I23)/100*N(J23)/2)&lt;=0,"",C23*(K23+N(G23)/100+K23*N(I23)/100*N(J23)/2)/(K23-N(H23)/100-K23*N(I23)/100*N(J23)/2))))</f>
        <v/>
      </c>
    </row>
    <row r="24">
      <c r="A24" s="5" t="n">
        <v>20</v>
      </c>
      <c r="B24" s="6" t="n"/>
      <c r="C24" s="7" t="n"/>
      <c r="D24" s="7" t="n"/>
      <c r="E24" s="8" t="n"/>
      <c r="F24" s="9" t="n"/>
      <c r="G24" s="10" t="n"/>
      <c r="H24" s="10" t="n"/>
      <c r="I24" s="11" t="n"/>
      <c r="J24" s="12" t="n"/>
      <c r="K24" s="5">
        <f>IF(B24="","",IF(UPPER(B24)="SHORT",-1,1))</f>
        <v/>
      </c>
      <c r="L24" s="13">
        <f>IF(OR(K24="",N(C24)&lt;=0,N(D24)&lt;=0,N(E24)&lt;=0),"",K24*(D24-C24)*E24)</f>
        <v/>
      </c>
      <c r="M24" s="13">
        <f>IF(L24="","",E24*(C24*N(G24)/100+D24*N(H24)/100))</f>
        <v/>
      </c>
      <c r="N24" s="13">
        <f>IF(L24="","",-K24*E24*(C24+D24)/2*N(I24)/100*N(J24))</f>
        <v/>
      </c>
      <c r="O24" s="13">
        <f>IF(L24="","",L24-M24+N24)</f>
        <v/>
      </c>
      <c r="P24" s="13">
        <f>IF(L24="","",C24*E24)</f>
        <v/>
      </c>
      <c r="Q24" s="13">
        <f>IF(OR(L24="",N(F24)&lt;1),"",P24/F24)</f>
        <v/>
      </c>
      <c r="R24" s="14">
        <f>IF(Q24="","",O24/Q24*100)</f>
        <v/>
      </c>
      <c r="S24" s="13">
        <f>IF(L24="","",IF(ABS(K24-N(H24)/100-K24*N(I24)/100*N(J24)/2)&lt;1E-12,"",IF(C24*(K24+N(G24)/100+K24*N(I24)/100*N(J24)/2)/(K24-N(H24)/100-K24*N(I24)/100*N(J24)/2)&lt;=0,"",C24*(K24+N(G24)/100+K24*N(I24)/100*N(J24)/2)/(K24-N(H24)/100-K24*N(I24)/100*N(J24)/2))))</f>
        <v/>
      </c>
    </row>
    <row r="25">
      <c r="A25" s="5" t="n">
        <v>21</v>
      </c>
      <c r="B25" s="6" t="n"/>
      <c r="C25" s="7" t="n"/>
      <c r="D25" s="7" t="n"/>
      <c r="E25" s="8" t="n"/>
      <c r="F25" s="9" t="n"/>
      <c r="G25" s="10" t="n"/>
      <c r="H25" s="10" t="n"/>
      <c r="I25" s="11" t="n"/>
      <c r="J25" s="12" t="n"/>
      <c r="K25" s="5">
        <f>IF(B25="","",IF(UPPER(B25)="SHORT",-1,1))</f>
        <v/>
      </c>
      <c r="L25" s="13">
        <f>IF(OR(K25="",N(C25)&lt;=0,N(D25)&lt;=0,N(E25)&lt;=0),"",K25*(D25-C25)*E25)</f>
        <v/>
      </c>
      <c r="M25" s="13">
        <f>IF(L25="","",E25*(C25*N(G25)/100+D25*N(H25)/100))</f>
        <v/>
      </c>
      <c r="N25" s="13">
        <f>IF(L25="","",-K25*E25*(C25+D25)/2*N(I25)/100*N(J25))</f>
        <v/>
      </c>
      <c r="O25" s="13">
        <f>IF(L25="","",L25-M25+N25)</f>
        <v/>
      </c>
      <c r="P25" s="13">
        <f>IF(L25="","",C25*E25)</f>
        <v/>
      </c>
      <c r="Q25" s="13">
        <f>IF(OR(L25="",N(F25)&lt;1),"",P25/F25)</f>
        <v/>
      </c>
      <c r="R25" s="14">
        <f>IF(Q25="","",O25/Q25*100)</f>
        <v/>
      </c>
      <c r="S25" s="13">
        <f>IF(L25="","",IF(ABS(K25-N(H25)/100-K25*N(I25)/100*N(J25)/2)&lt;1E-12,"",IF(C25*(K25+N(G25)/100+K25*N(I25)/100*N(J25)/2)/(K25-N(H25)/100-K25*N(I25)/100*N(J25)/2)&lt;=0,"",C25*(K25+N(G25)/100+K25*N(I25)/100*N(J25)/2)/(K25-N(H25)/100-K25*N(I25)/100*N(J25)/2))))</f>
        <v/>
      </c>
    </row>
    <row r="26">
      <c r="A26" s="5" t="n">
        <v>22</v>
      </c>
      <c r="B26" s="6" t="n"/>
      <c r="C26" s="7" t="n"/>
      <c r="D26" s="7" t="n"/>
      <c r="E26" s="8" t="n"/>
      <c r="F26" s="9" t="n"/>
      <c r="G26" s="10" t="n"/>
      <c r="H26" s="10" t="n"/>
      <c r="I26" s="11" t="n"/>
      <c r="J26" s="12" t="n"/>
      <c r="K26" s="5">
        <f>IF(B26="","",IF(UPPER(B26)="SHORT",-1,1))</f>
        <v/>
      </c>
      <c r="L26" s="13">
        <f>IF(OR(K26="",N(C26)&lt;=0,N(D26)&lt;=0,N(E26)&lt;=0),"",K26*(D26-C26)*E26)</f>
        <v/>
      </c>
      <c r="M26" s="13">
        <f>IF(L26="","",E26*(C26*N(G26)/100+D26*N(H26)/100))</f>
        <v/>
      </c>
      <c r="N26" s="13">
        <f>IF(L26="","",-K26*E26*(C26+D26)/2*N(I26)/100*N(J26))</f>
        <v/>
      </c>
      <c r="O26" s="13">
        <f>IF(L26="","",L26-M26+N26)</f>
        <v/>
      </c>
      <c r="P26" s="13">
        <f>IF(L26="","",C26*E26)</f>
        <v/>
      </c>
      <c r="Q26" s="13">
        <f>IF(OR(L26="",N(F26)&lt;1),"",P26/F26)</f>
        <v/>
      </c>
      <c r="R26" s="14">
        <f>IF(Q26="","",O26/Q26*100)</f>
        <v/>
      </c>
      <c r="S26" s="13">
        <f>IF(L26="","",IF(ABS(K26-N(H26)/100-K26*N(I26)/100*N(J26)/2)&lt;1E-12,"",IF(C26*(K26+N(G26)/100+K26*N(I26)/100*N(J26)/2)/(K26-N(H26)/100-K26*N(I26)/100*N(J26)/2)&lt;=0,"",C26*(K26+N(G26)/100+K26*N(I26)/100*N(J26)/2)/(K26-N(H26)/100-K26*N(I26)/100*N(J26)/2))))</f>
        <v/>
      </c>
    </row>
    <row r="27">
      <c r="A27" s="5" t="n">
        <v>23</v>
      </c>
      <c r="B27" s="6" t="n"/>
      <c r="C27" s="7" t="n"/>
      <c r="D27" s="7" t="n"/>
      <c r="E27" s="8" t="n"/>
      <c r="F27" s="9" t="n"/>
      <c r="G27" s="10" t="n"/>
      <c r="H27" s="10" t="n"/>
      <c r="I27" s="11" t="n"/>
      <c r="J27" s="12" t="n"/>
      <c r="K27" s="5">
        <f>IF(B27="","",IF(UPPER(B27)="SHORT",-1,1))</f>
        <v/>
      </c>
      <c r="L27" s="13">
        <f>IF(OR(K27="",N(C27)&lt;=0,N(D27)&lt;=0,N(E27)&lt;=0),"",K27*(D27-C27)*E27)</f>
        <v/>
      </c>
      <c r="M27" s="13">
        <f>IF(L27="","",E27*(C27*N(G27)/100+D27*N(H27)/100))</f>
        <v/>
      </c>
      <c r="N27" s="13">
        <f>IF(L27="","",-K27*E27*(C27+D27)/2*N(I27)/100*N(J27))</f>
        <v/>
      </c>
      <c r="O27" s="13">
        <f>IF(L27="","",L27-M27+N27)</f>
        <v/>
      </c>
      <c r="P27" s="13">
        <f>IF(L27="","",C27*E27)</f>
        <v/>
      </c>
      <c r="Q27" s="13">
        <f>IF(OR(L27="",N(F27)&lt;1),"",P27/F27)</f>
        <v/>
      </c>
      <c r="R27" s="14">
        <f>IF(Q27="","",O27/Q27*100)</f>
        <v/>
      </c>
      <c r="S27" s="13">
        <f>IF(L27="","",IF(ABS(K27-N(H27)/100-K27*N(I27)/100*N(J27)/2)&lt;1E-12,"",IF(C27*(K27+N(G27)/100+K27*N(I27)/100*N(J27)/2)/(K27-N(H27)/100-K27*N(I27)/100*N(J27)/2)&lt;=0,"",C27*(K27+N(G27)/100+K27*N(I27)/100*N(J27)/2)/(K27-N(H27)/100-K27*N(I27)/100*N(J27)/2))))</f>
        <v/>
      </c>
    </row>
    <row r="28">
      <c r="A28" s="5" t="n">
        <v>24</v>
      </c>
      <c r="B28" s="6" t="n"/>
      <c r="C28" s="7" t="n"/>
      <c r="D28" s="7" t="n"/>
      <c r="E28" s="8" t="n"/>
      <c r="F28" s="9" t="n"/>
      <c r="G28" s="10" t="n"/>
      <c r="H28" s="10" t="n"/>
      <c r="I28" s="11" t="n"/>
      <c r="J28" s="12" t="n"/>
      <c r="K28" s="5">
        <f>IF(B28="","",IF(UPPER(B28)="SHORT",-1,1))</f>
        <v/>
      </c>
      <c r="L28" s="13">
        <f>IF(OR(K28="",N(C28)&lt;=0,N(D28)&lt;=0,N(E28)&lt;=0),"",K28*(D28-C28)*E28)</f>
        <v/>
      </c>
      <c r="M28" s="13">
        <f>IF(L28="","",E28*(C28*N(G28)/100+D28*N(H28)/100))</f>
        <v/>
      </c>
      <c r="N28" s="13">
        <f>IF(L28="","",-K28*E28*(C28+D28)/2*N(I28)/100*N(J28))</f>
        <v/>
      </c>
      <c r="O28" s="13">
        <f>IF(L28="","",L28-M28+N28)</f>
        <v/>
      </c>
      <c r="P28" s="13">
        <f>IF(L28="","",C28*E28)</f>
        <v/>
      </c>
      <c r="Q28" s="13">
        <f>IF(OR(L28="",N(F28)&lt;1),"",P28/F28)</f>
        <v/>
      </c>
      <c r="R28" s="14">
        <f>IF(Q28="","",O28/Q28*100)</f>
        <v/>
      </c>
      <c r="S28" s="13">
        <f>IF(L28="","",IF(ABS(K28-N(H28)/100-K28*N(I28)/100*N(J28)/2)&lt;1E-12,"",IF(C28*(K28+N(G28)/100+K28*N(I28)/100*N(J28)/2)/(K28-N(H28)/100-K28*N(I28)/100*N(J28)/2)&lt;=0,"",C28*(K28+N(G28)/100+K28*N(I28)/100*N(J28)/2)/(K28-N(H28)/100-K28*N(I28)/100*N(J28)/2))))</f>
        <v/>
      </c>
    </row>
    <row r="29">
      <c r="A29" s="5" t="n">
        <v>25</v>
      </c>
      <c r="B29" s="6" t="n"/>
      <c r="C29" s="7" t="n"/>
      <c r="D29" s="7" t="n"/>
      <c r="E29" s="8" t="n"/>
      <c r="F29" s="9" t="n"/>
      <c r="G29" s="10" t="n"/>
      <c r="H29" s="10" t="n"/>
      <c r="I29" s="11" t="n"/>
      <c r="J29" s="12" t="n"/>
      <c r="K29" s="5">
        <f>IF(B29="","",IF(UPPER(B29)="SHORT",-1,1))</f>
        <v/>
      </c>
      <c r="L29" s="13">
        <f>IF(OR(K29="",N(C29)&lt;=0,N(D29)&lt;=0,N(E29)&lt;=0),"",K29*(D29-C29)*E29)</f>
        <v/>
      </c>
      <c r="M29" s="13">
        <f>IF(L29="","",E29*(C29*N(G29)/100+D29*N(H29)/100))</f>
        <v/>
      </c>
      <c r="N29" s="13">
        <f>IF(L29="","",-K29*E29*(C29+D29)/2*N(I29)/100*N(J29))</f>
        <v/>
      </c>
      <c r="O29" s="13">
        <f>IF(L29="","",L29-M29+N29)</f>
        <v/>
      </c>
      <c r="P29" s="13">
        <f>IF(L29="","",C29*E29)</f>
        <v/>
      </c>
      <c r="Q29" s="13">
        <f>IF(OR(L29="",N(F29)&lt;1),"",P29/F29)</f>
        <v/>
      </c>
      <c r="R29" s="14">
        <f>IF(Q29="","",O29/Q29*100)</f>
        <v/>
      </c>
      <c r="S29" s="13">
        <f>IF(L29="","",IF(ABS(K29-N(H29)/100-K29*N(I29)/100*N(J29)/2)&lt;1E-12,"",IF(C29*(K29+N(G29)/100+K29*N(I29)/100*N(J29)/2)/(K29-N(H29)/100-K29*N(I29)/100*N(J29)/2)&lt;=0,"",C29*(K29+N(G29)/100+K29*N(I29)/100*N(J29)/2)/(K29-N(H29)/100-K29*N(I29)/100*N(J29)/2))))</f>
        <v/>
      </c>
    </row>
    <row r="30">
      <c r="A30" s="5" t="n">
        <v>26</v>
      </c>
      <c r="B30" s="6" t="n"/>
      <c r="C30" s="7" t="n"/>
      <c r="D30" s="7" t="n"/>
      <c r="E30" s="8" t="n"/>
      <c r="F30" s="9" t="n"/>
      <c r="G30" s="10" t="n"/>
      <c r="H30" s="10" t="n"/>
      <c r="I30" s="11" t="n"/>
      <c r="J30" s="12" t="n"/>
      <c r="K30" s="5">
        <f>IF(B30="","",IF(UPPER(B30)="SHORT",-1,1))</f>
        <v/>
      </c>
      <c r="L30" s="13">
        <f>IF(OR(K30="",N(C30)&lt;=0,N(D30)&lt;=0,N(E30)&lt;=0),"",K30*(D30-C30)*E30)</f>
        <v/>
      </c>
      <c r="M30" s="13">
        <f>IF(L30="","",E30*(C30*N(G30)/100+D30*N(H30)/100))</f>
        <v/>
      </c>
      <c r="N30" s="13">
        <f>IF(L30="","",-K30*E30*(C30+D30)/2*N(I30)/100*N(J30))</f>
        <v/>
      </c>
      <c r="O30" s="13">
        <f>IF(L30="","",L30-M30+N30)</f>
        <v/>
      </c>
      <c r="P30" s="13">
        <f>IF(L30="","",C30*E30)</f>
        <v/>
      </c>
      <c r="Q30" s="13">
        <f>IF(OR(L30="",N(F30)&lt;1),"",P30/F30)</f>
        <v/>
      </c>
      <c r="R30" s="14">
        <f>IF(Q30="","",O30/Q30*100)</f>
        <v/>
      </c>
      <c r="S30" s="13">
        <f>IF(L30="","",IF(ABS(K30-N(H30)/100-K30*N(I30)/100*N(J30)/2)&lt;1E-12,"",IF(C30*(K30+N(G30)/100+K30*N(I30)/100*N(J30)/2)/(K30-N(H30)/100-K30*N(I30)/100*N(J30)/2)&lt;=0,"",C30*(K30+N(G30)/100+K30*N(I30)/100*N(J30)/2)/(K30-N(H30)/100-K30*N(I30)/100*N(J30)/2))))</f>
        <v/>
      </c>
    </row>
    <row r="31">
      <c r="A31" s="5" t="n">
        <v>27</v>
      </c>
      <c r="B31" s="6" t="n"/>
      <c r="C31" s="7" t="n"/>
      <c r="D31" s="7" t="n"/>
      <c r="E31" s="8" t="n"/>
      <c r="F31" s="9" t="n"/>
      <c r="G31" s="10" t="n"/>
      <c r="H31" s="10" t="n"/>
      <c r="I31" s="11" t="n"/>
      <c r="J31" s="12" t="n"/>
      <c r="K31" s="5">
        <f>IF(B31="","",IF(UPPER(B31)="SHORT",-1,1))</f>
        <v/>
      </c>
      <c r="L31" s="13">
        <f>IF(OR(K31="",N(C31)&lt;=0,N(D31)&lt;=0,N(E31)&lt;=0),"",K31*(D31-C31)*E31)</f>
        <v/>
      </c>
      <c r="M31" s="13">
        <f>IF(L31="","",E31*(C31*N(G31)/100+D31*N(H31)/100))</f>
        <v/>
      </c>
      <c r="N31" s="13">
        <f>IF(L31="","",-K31*E31*(C31+D31)/2*N(I31)/100*N(J31))</f>
        <v/>
      </c>
      <c r="O31" s="13">
        <f>IF(L31="","",L31-M31+N31)</f>
        <v/>
      </c>
      <c r="P31" s="13">
        <f>IF(L31="","",C31*E31)</f>
        <v/>
      </c>
      <c r="Q31" s="13">
        <f>IF(OR(L31="",N(F31)&lt;1),"",P31/F31)</f>
        <v/>
      </c>
      <c r="R31" s="14">
        <f>IF(Q31="","",O31/Q31*100)</f>
        <v/>
      </c>
      <c r="S31" s="13">
        <f>IF(L31="","",IF(ABS(K31-N(H31)/100-K31*N(I31)/100*N(J31)/2)&lt;1E-12,"",IF(C31*(K31+N(G31)/100+K31*N(I31)/100*N(J31)/2)/(K31-N(H31)/100-K31*N(I31)/100*N(J31)/2)&lt;=0,"",C31*(K31+N(G31)/100+K31*N(I31)/100*N(J31)/2)/(K31-N(H31)/100-K31*N(I31)/100*N(J31)/2))))</f>
        <v/>
      </c>
    </row>
    <row r="32">
      <c r="A32" s="5" t="n">
        <v>28</v>
      </c>
      <c r="B32" s="6" t="n"/>
      <c r="C32" s="7" t="n"/>
      <c r="D32" s="7" t="n"/>
      <c r="E32" s="8" t="n"/>
      <c r="F32" s="9" t="n"/>
      <c r="G32" s="10" t="n"/>
      <c r="H32" s="10" t="n"/>
      <c r="I32" s="11" t="n"/>
      <c r="J32" s="12" t="n"/>
      <c r="K32" s="5">
        <f>IF(B32="","",IF(UPPER(B32)="SHORT",-1,1))</f>
        <v/>
      </c>
      <c r="L32" s="13">
        <f>IF(OR(K32="",N(C32)&lt;=0,N(D32)&lt;=0,N(E32)&lt;=0),"",K32*(D32-C32)*E32)</f>
        <v/>
      </c>
      <c r="M32" s="13">
        <f>IF(L32="","",E32*(C32*N(G32)/100+D32*N(H32)/100))</f>
        <v/>
      </c>
      <c r="N32" s="13">
        <f>IF(L32="","",-K32*E32*(C32+D32)/2*N(I32)/100*N(J32))</f>
        <v/>
      </c>
      <c r="O32" s="13">
        <f>IF(L32="","",L32-M32+N32)</f>
        <v/>
      </c>
      <c r="P32" s="13">
        <f>IF(L32="","",C32*E32)</f>
        <v/>
      </c>
      <c r="Q32" s="13">
        <f>IF(OR(L32="",N(F32)&lt;1),"",P32/F32)</f>
        <v/>
      </c>
      <c r="R32" s="14">
        <f>IF(Q32="","",O32/Q32*100)</f>
        <v/>
      </c>
      <c r="S32" s="13">
        <f>IF(L32="","",IF(ABS(K32-N(H32)/100-K32*N(I32)/100*N(J32)/2)&lt;1E-12,"",IF(C32*(K32+N(G32)/100+K32*N(I32)/100*N(J32)/2)/(K32-N(H32)/100-K32*N(I32)/100*N(J32)/2)&lt;=0,"",C32*(K32+N(G32)/100+K32*N(I32)/100*N(J32)/2)/(K32-N(H32)/100-K32*N(I32)/100*N(J32)/2))))</f>
        <v/>
      </c>
    </row>
    <row r="33">
      <c r="A33" s="5" t="n">
        <v>29</v>
      </c>
      <c r="B33" s="6" t="n"/>
      <c r="C33" s="7" t="n"/>
      <c r="D33" s="7" t="n"/>
      <c r="E33" s="8" t="n"/>
      <c r="F33" s="9" t="n"/>
      <c r="G33" s="10" t="n"/>
      <c r="H33" s="10" t="n"/>
      <c r="I33" s="11" t="n"/>
      <c r="J33" s="12" t="n"/>
      <c r="K33" s="5">
        <f>IF(B33="","",IF(UPPER(B33)="SHORT",-1,1))</f>
        <v/>
      </c>
      <c r="L33" s="13">
        <f>IF(OR(K33="",N(C33)&lt;=0,N(D33)&lt;=0,N(E33)&lt;=0),"",K33*(D33-C33)*E33)</f>
        <v/>
      </c>
      <c r="M33" s="13">
        <f>IF(L33="","",E33*(C33*N(G33)/100+D33*N(H33)/100))</f>
        <v/>
      </c>
      <c r="N33" s="13">
        <f>IF(L33="","",-K33*E33*(C33+D33)/2*N(I33)/100*N(J33))</f>
        <v/>
      </c>
      <c r="O33" s="13">
        <f>IF(L33="","",L33-M33+N33)</f>
        <v/>
      </c>
      <c r="P33" s="13">
        <f>IF(L33="","",C33*E33)</f>
        <v/>
      </c>
      <c r="Q33" s="13">
        <f>IF(OR(L33="",N(F33)&lt;1),"",P33/F33)</f>
        <v/>
      </c>
      <c r="R33" s="14">
        <f>IF(Q33="","",O33/Q33*100)</f>
        <v/>
      </c>
      <c r="S33" s="13">
        <f>IF(L33="","",IF(ABS(K33-N(H33)/100-K33*N(I33)/100*N(J33)/2)&lt;1E-12,"",IF(C33*(K33+N(G33)/100+K33*N(I33)/100*N(J33)/2)/(K33-N(H33)/100-K33*N(I33)/100*N(J33)/2)&lt;=0,"",C33*(K33+N(G33)/100+K33*N(I33)/100*N(J33)/2)/(K33-N(H33)/100-K33*N(I33)/100*N(J33)/2))))</f>
        <v/>
      </c>
    </row>
    <row r="34">
      <c r="A34" s="5" t="n">
        <v>30</v>
      </c>
      <c r="B34" s="6" t="n"/>
      <c r="C34" s="7" t="n"/>
      <c r="D34" s="7" t="n"/>
      <c r="E34" s="8" t="n"/>
      <c r="F34" s="9" t="n"/>
      <c r="G34" s="10" t="n"/>
      <c r="H34" s="10" t="n"/>
      <c r="I34" s="11" t="n"/>
      <c r="J34" s="12" t="n"/>
      <c r="K34" s="5">
        <f>IF(B34="","",IF(UPPER(B34)="SHORT",-1,1))</f>
        <v/>
      </c>
      <c r="L34" s="13">
        <f>IF(OR(K34="",N(C34)&lt;=0,N(D34)&lt;=0,N(E34)&lt;=0),"",K34*(D34-C34)*E34)</f>
        <v/>
      </c>
      <c r="M34" s="13">
        <f>IF(L34="","",E34*(C34*N(G34)/100+D34*N(H34)/100))</f>
        <v/>
      </c>
      <c r="N34" s="13">
        <f>IF(L34="","",-K34*E34*(C34+D34)/2*N(I34)/100*N(J34))</f>
        <v/>
      </c>
      <c r="O34" s="13">
        <f>IF(L34="","",L34-M34+N34)</f>
        <v/>
      </c>
      <c r="P34" s="13">
        <f>IF(L34="","",C34*E34)</f>
        <v/>
      </c>
      <c r="Q34" s="13">
        <f>IF(OR(L34="",N(F34)&lt;1),"",P34/F34)</f>
        <v/>
      </c>
      <c r="R34" s="14">
        <f>IF(Q34="","",O34/Q34*100)</f>
        <v/>
      </c>
      <c r="S34" s="13">
        <f>IF(L34="","",IF(ABS(K34-N(H34)/100-K34*N(I34)/100*N(J34)/2)&lt;1E-12,"",IF(C34*(K34+N(G34)/100+K34*N(I34)/100*N(J34)/2)/(K34-N(H34)/100-K34*N(I34)/100*N(J34)/2)&lt;=0,"",C34*(K34+N(G34)/100+K34*N(I34)/100*N(J34)/2)/(K34-N(H34)/100-K34*N(I34)/100*N(J34)/2))))</f>
        <v/>
      </c>
    </row>
    <row r="36">
      <c r="A36" s="15" t="inlineStr">
        <is>
          <t>Total gross PnL</t>
        </is>
      </c>
      <c r="L36" s="16">
        <f>IF(COUNT(L5:L34)=0,"",SUM(L5:L34))</f>
        <v/>
      </c>
    </row>
    <row r="37">
      <c r="A37" s="15" t="inlineStr">
        <is>
          <t>Total fees</t>
        </is>
      </c>
      <c r="M37" s="16">
        <f>IF(COUNT(M5:M34)=0,"",SUM(M5:M34))</f>
        <v/>
      </c>
    </row>
    <row r="38">
      <c r="A38" s="15" t="inlineStr">
        <is>
          <t>Total funding</t>
        </is>
      </c>
      <c r="N38" s="16">
        <f>IF(COUNT(N5:N34)=0,"",SUM(N5:N34))</f>
        <v/>
      </c>
    </row>
    <row r="39">
      <c r="A39" s="15" t="inlineStr">
        <is>
          <t>Total net PnL</t>
        </is>
      </c>
      <c r="O39" s="16">
        <f>IF(COUNT(O5:O34)=0,"",SUM(O5:O34))</f>
        <v/>
      </c>
    </row>
    <row r="40">
      <c r="A40" s="15" t="inlineStr">
        <is>
          <t>Total initial margin</t>
        </is>
      </c>
      <c r="Q40" s="16">
        <f>IF(COUNT(Q5:Q34)=0,"",SUM(Q5:Q34))</f>
        <v/>
      </c>
    </row>
    <row r="41">
      <c r="A41" s="15" t="inlineStr">
        <is>
          <t>Net PnL on margin, rows with leverage (%)</t>
        </is>
      </c>
      <c r="R41" s="17">
        <f>IF(SUM(Q5:Q34)&gt;0,SUMIFS(O5:O34,Q5:Q34,"&gt;0")/SUM(Q5:Q34)*100,"")</f>
        <v/>
      </c>
    </row>
    <row r="43">
      <c r="A43" t="inlineStr">
        <is>
          <t>Educational tool, not financial advice.</t>
        </is>
      </c>
    </row>
  </sheetData>
  <dataValidations count="5">
    <dataValidation sqref="B5:B34" showDropDown="0" showInputMessage="0" showErrorMessage="0" allowBlank="1" error="Choose Long or Short." type="list">
      <formula1>"Long,Short"</formula1>
    </dataValidation>
    <dataValidation sqref="C5:E34" showDropDown="0" showInputMessage="0" showErrorMessage="0" allowBlank="1" error="Enter a number above 0." type="decimal" operator="greaterThan">
      <formula1>0</formula1>
    </dataValidation>
    <dataValidation sqref="F5:F34" showDropDown="0" showInputMessage="0" showErrorMessage="0" allowBlank="1" error="Leverage must be 1 or more, or leave it empty." type="decimal" operator="greaterThanOrEqual">
      <formula1>1</formula1>
    </dataValidation>
    <dataValidation sqref="G5:I34" showDropDown="0" showInputMessage="0" showErrorMessage="0" allowBlank="1" error="Enter a percent between -100 and 100, or leave it empty." type="decimal" operator="between">
      <formula1>-99.99</formula1>
      <formula2>99.99</formula2>
    </dataValidation>
    <dataValidation sqref="J5:J34" showDropDown="0" showInputMessage="0" showErrorMessage="0" allowBlank="1" error="Enter zero or more."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4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1" customWidth="1" min="2" max="2"/>
    <col width="12" customWidth="1" min="3" max="3"/>
    <col width="12" customWidth="1" min="4" max="4"/>
    <col width="12" customWidth="1" min="5" max="5"/>
    <col width="11" customWidth="1" min="6" max="6"/>
    <col width="11" customWidth="1" min="7" max="7"/>
    <col width="11" customWidth="1" min="8" max="8"/>
    <col width="14" customWidth="1" min="9" max="9"/>
    <col width="11" customWidth="1" min="10" max="10"/>
    <col width="7" customWidth="1" min="11" max="11"/>
    <col width="13" customWidth="1" min="12" max="12"/>
    <col width="11" customWidth="1" min="13" max="13"/>
    <col width="11" customWidth="1" min="14" max="14"/>
    <col width="13" customWidth="1" min="15" max="15"/>
    <col width="14" customWidth="1" min="16" max="16"/>
    <col width="13" customWidth="1" min="17" max="17"/>
    <col width="10" customWidth="1" min="18" max="18"/>
    <col width="14" customWidth="1" min="19" max="19"/>
  </cols>
  <sheetData>
    <row r="1">
      <c r="A1" s="3" t="inlineStr">
        <is>
          <t>Hypothetical example: crypto futures PnL trade log</t>
        </is>
      </c>
    </row>
    <row r="2">
      <c r="A2" s="15" t="inlineStr">
        <is>
          <t>Hypothetical example: the numbers are invented, the same as the worked example on the web page, and say nothing about any venue or any account. Use the sheet "Trade log" for your own trades.</t>
        </is>
      </c>
    </row>
    <row r="3">
      <c r="A3" t="inlineStr">
        <is>
          <t>Yellow cells are inputs. All other cells are formulas. Fees and funding rates in percent.</t>
        </is>
      </c>
    </row>
    <row r="4" ht="44" customHeight="1">
      <c r="A4" s="4" t="inlineStr">
        <is>
          <t>Trade</t>
        </is>
      </c>
      <c r="B4" s="4" t="inlineStr">
        <is>
          <t>Direction</t>
        </is>
      </c>
      <c r="C4" s="4" t="inlineStr">
        <is>
          <t>Entry price</t>
        </is>
      </c>
      <c r="D4" s="4" t="inlineStr">
        <is>
          <t>Exit price</t>
        </is>
      </c>
      <c r="E4" s="4" t="inlineStr">
        <is>
          <t>Quantity (coins)</t>
        </is>
      </c>
      <c r="F4" s="4" t="inlineStr">
        <is>
          <t>Leverage (x)</t>
        </is>
      </c>
      <c r="G4" s="4" t="inlineStr">
        <is>
          <t>Entry fee (%)</t>
        </is>
      </c>
      <c r="H4" s="4" t="inlineStr">
        <is>
          <t>Exit fee (%)</t>
        </is>
      </c>
      <c r="I4" s="4" t="inlineStr">
        <is>
          <t>Funding rate per interval (%)</t>
        </is>
      </c>
      <c r="J4" s="4" t="inlineStr">
        <is>
          <t>Intervals held</t>
        </is>
      </c>
      <c r="K4" s="4" t="inlineStr">
        <is>
          <t>Side</t>
        </is>
      </c>
      <c r="L4" s="4" t="inlineStr">
        <is>
          <t>Gross PnL</t>
        </is>
      </c>
      <c r="M4" s="4" t="inlineStr">
        <is>
          <t>Fees</t>
        </is>
      </c>
      <c r="N4" s="4" t="inlineStr">
        <is>
          <t>Funding</t>
        </is>
      </c>
      <c r="O4" s="4" t="inlineStr">
        <is>
          <t>Net PnL</t>
        </is>
      </c>
      <c r="P4" s="4" t="inlineStr">
        <is>
          <t>Notional at entry</t>
        </is>
      </c>
      <c r="Q4" s="4" t="inlineStr">
        <is>
          <t>Initial margin</t>
        </is>
      </c>
      <c r="R4" s="4" t="inlineStr">
        <is>
          <t>ROE (%)</t>
        </is>
      </c>
      <c r="S4" s="4" t="inlineStr">
        <is>
          <t>Break-even exit</t>
        </is>
      </c>
    </row>
    <row r="5">
      <c r="A5" s="5" t="n">
        <v>1</v>
      </c>
      <c r="B5" s="6" t="inlineStr">
        <is>
          <t>Long</t>
        </is>
      </c>
      <c r="C5" s="7" t="n">
        <v>2000</v>
      </c>
      <c r="D5" s="7" t="n">
        <v>2100</v>
      </c>
      <c r="E5" s="8" t="n">
        <v>5</v>
      </c>
      <c r="F5" s="9" t="n">
        <v>10</v>
      </c>
      <c r="G5" s="10" t="n">
        <v>0.03</v>
      </c>
      <c r="H5" s="10" t="n">
        <v>0.05</v>
      </c>
      <c r="I5" s="11" t="n">
        <v>0.025</v>
      </c>
      <c r="J5" s="12" t="n">
        <v>3</v>
      </c>
      <c r="K5" s="5">
        <f>IF(B5="","",IF(UPPER(B5)="SHORT",-1,1))</f>
        <v>1</v>
      </c>
      <c r="L5" s="13">
        <f>IF(OR(K5="",N(C5)&lt;=0,N(D5)&lt;=0,N(E5)&lt;=0),"",K5*(D5-C5)*E5)</f>
        <v>500</v>
      </c>
      <c r="M5" s="13">
        <f>IF(L5="","",E5*(C5*N(G5)/100+D5*N(H5)/100))</f>
        <v>8.25</v>
      </c>
      <c r="N5" s="13">
        <f>IF(L5="","",-K5*E5*(C5+D5)/2*N(I5)/100*N(J5))</f>
        <v>-7.6875</v>
      </c>
      <c r="O5" s="13">
        <f>IF(L5="","",L5-M5+N5)</f>
        <v>484.0625</v>
      </c>
      <c r="P5" s="13">
        <f>IF(L5="","",C5*E5)</f>
        <v>10000</v>
      </c>
      <c r="Q5" s="13">
        <f>IF(OR(L5="",N(F5)&lt;1),"",P5/F5)</f>
        <v>1000</v>
      </c>
      <c r="R5" s="14">
        <f>IF(Q5="","",O5/Q5*100)</f>
        <v>48.40625</v>
      </c>
      <c r="S5" s="13">
        <f>IF(L5="","",IF(ABS(K5-N(H5)/100-K5*N(I5)/100*N(J5)/2)&lt;1E-12,"",IF(C5*(K5+N(G5)/100+K5*N(I5)/100*N(J5)/2)/(K5-N(H5)/100-K5*N(I5)/100*N(J5)/2)&lt;=0,"",C5*(K5+N(G5)/100+K5*N(I5)/100*N(J5)/2)/(K5-N(H5)/100-K5*N(I5)/100*N(J5)/2))))</f>
        <v>2003.1027148755159</v>
      </c>
    </row>
    <row r="6">
      <c r="A6" s="5" t="n">
        <v>2</v>
      </c>
      <c r="B6" s="6" t="n"/>
      <c r="C6" s="7" t="n"/>
      <c r="D6" s="7" t="n"/>
      <c r="E6" s="8" t="n"/>
      <c r="F6" s="9" t="n"/>
      <c r="G6" s="10" t="n"/>
      <c r="H6" s="10" t="n"/>
      <c r="I6" s="11" t="n"/>
      <c r="J6" s="12" t="n"/>
      <c r="K6" s="5" t="str">
        <f>IF(B6="","",IF(UPPER(B6)="SHORT",-1,1))</f>
        <v/>
      </c>
      <c r="L6" s="13" t="str">
        <f>IF(OR(K6="",N(C6)&lt;=0,N(D6)&lt;=0,N(E6)&lt;=0),"",K6*(D6-C6)*E6)</f>
        <v/>
      </c>
      <c r="M6" s="13" t="str">
        <f>IF(L6="","",E6*(C6*N(G6)/100+D6*N(H6)/100))</f>
        <v/>
      </c>
      <c r="N6" s="13" t="str">
        <f>IF(L6="","",-K6*E6*(C6+D6)/2*N(I6)/100*N(J6))</f>
        <v/>
      </c>
      <c r="O6" s="13" t="str">
        <f>IF(L6="","",L6-M6+N6)</f>
        <v/>
      </c>
      <c r="P6" s="13" t="str">
        <f>IF(L6="","",C6*E6)</f>
        <v/>
      </c>
      <c r="Q6" s="13" t="str">
        <f>IF(OR(L6="",N(F6)&lt;1),"",P6/F6)</f>
        <v/>
      </c>
      <c r="R6" s="14" t="str">
        <f>IF(Q6="","",O6/Q6*100)</f>
        <v/>
      </c>
      <c r="S6" s="13" t="str">
        <f>IF(L6="","",IF(ABS(K6-N(H6)/100-K6*N(I6)/100*N(J6)/2)&lt;1E-12,"",IF(C6*(K6+N(G6)/100+K6*N(I6)/100*N(J6)/2)/(K6-N(H6)/100-K6*N(I6)/100*N(J6)/2)&lt;=0,"",C6*(K6+N(G6)/100+K6*N(I6)/100*N(J6)/2)/(K6-N(H6)/100-K6*N(I6)/100*N(J6)/2))))</f>
        <v/>
      </c>
    </row>
    <row r="7">
      <c r="A7" s="5" t="n">
        <v>3</v>
      </c>
      <c r="B7" s="6" t="n"/>
      <c r="C7" s="7" t="n"/>
      <c r="D7" s="7" t="n"/>
      <c r="E7" s="8" t="n"/>
      <c r="F7" s="9" t="n"/>
      <c r="G7" s="10" t="n"/>
      <c r="H7" s="10" t="n"/>
      <c r="I7" s="11" t="n"/>
      <c r="J7" s="12" t="n"/>
      <c r="K7" s="5" t="str">
        <f>IF(B7="","",IF(UPPER(B7)="SHORT",-1,1))</f>
        <v/>
      </c>
      <c r="L7" s="13" t="str">
        <f>IF(OR(K7="",N(C7)&lt;=0,N(D7)&lt;=0,N(E7)&lt;=0),"",K7*(D7-C7)*E7)</f>
        <v/>
      </c>
      <c r="M7" s="13" t="str">
        <f>IF(L7="","",E7*(C7*N(G7)/100+D7*N(H7)/100))</f>
        <v/>
      </c>
      <c r="N7" s="13" t="str">
        <f>IF(L7="","",-K7*E7*(C7+D7)/2*N(I7)/100*N(J7))</f>
        <v/>
      </c>
      <c r="O7" s="13" t="str">
        <f>IF(L7="","",L7-M7+N7)</f>
        <v/>
      </c>
      <c r="P7" s="13" t="str">
        <f>IF(L7="","",C7*E7)</f>
        <v/>
      </c>
      <c r="Q7" s="13" t="str">
        <f>IF(OR(L7="",N(F7)&lt;1),"",P7/F7)</f>
        <v/>
      </c>
      <c r="R7" s="14" t="str">
        <f>IF(Q7="","",O7/Q7*100)</f>
        <v/>
      </c>
      <c r="S7" s="13" t="str">
        <f>IF(L7="","",IF(ABS(K7-N(H7)/100-K7*N(I7)/100*N(J7)/2)&lt;1E-12,"",IF(C7*(K7+N(G7)/100+K7*N(I7)/100*N(J7)/2)/(K7-N(H7)/100-K7*N(I7)/100*N(J7)/2)&lt;=0,"",C7*(K7+N(G7)/100+K7*N(I7)/100*N(J7)/2)/(K7-N(H7)/100-K7*N(I7)/100*N(J7)/2))))</f>
        <v/>
      </c>
    </row>
    <row r="8">
      <c r="A8" s="5" t="n">
        <v>4</v>
      </c>
      <c r="B8" s="6" t="n"/>
      <c r="C8" s="7" t="n"/>
      <c r="D8" s="7" t="n"/>
      <c r="E8" s="8" t="n"/>
      <c r="F8" s="9" t="n"/>
      <c r="G8" s="10" t="n"/>
      <c r="H8" s="10" t="n"/>
      <c r="I8" s="11" t="n"/>
      <c r="J8" s="12" t="n"/>
      <c r="K8" s="5" t="str">
        <f>IF(B8="","",IF(UPPER(B8)="SHORT",-1,1))</f>
        <v/>
      </c>
      <c r="L8" s="13" t="str">
        <f>IF(OR(K8="",N(C8)&lt;=0,N(D8)&lt;=0,N(E8)&lt;=0),"",K8*(D8-C8)*E8)</f>
        <v/>
      </c>
      <c r="M8" s="13" t="str">
        <f>IF(L8="","",E8*(C8*N(G8)/100+D8*N(H8)/100))</f>
        <v/>
      </c>
      <c r="N8" s="13" t="str">
        <f>IF(L8="","",-K8*E8*(C8+D8)/2*N(I8)/100*N(J8))</f>
        <v/>
      </c>
      <c r="O8" s="13" t="str">
        <f>IF(L8="","",L8-M8+N8)</f>
        <v/>
      </c>
      <c r="P8" s="13" t="str">
        <f>IF(L8="","",C8*E8)</f>
        <v/>
      </c>
      <c r="Q8" s="13" t="str">
        <f>IF(OR(L8="",N(F8)&lt;1),"",P8/F8)</f>
        <v/>
      </c>
      <c r="R8" s="14" t="str">
        <f>IF(Q8="","",O8/Q8*100)</f>
        <v/>
      </c>
      <c r="S8" s="13" t="str">
        <f>IF(L8="","",IF(ABS(K8-N(H8)/100-K8*N(I8)/100*N(J8)/2)&lt;1E-12,"",IF(C8*(K8+N(G8)/100+K8*N(I8)/100*N(J8)/2)/(K8-N(H8)/100-K8*N(I8)/100*N(J8)/2)&lt;=0,"",C8*(K8+N(G8)/100+K8*N(I8)/100*N(J8)/2)/(K8-N(H8)/100-K8*N(I8)/100*N(J8)/2))))</f>
        <v/>
      </c>
    </row>
    <row r="9">
      <c r="A9" s="5" t="n">
        <v>5</v>
      </c>
      <c r="B9" s="6" t="n"/>
      <c r="C9" s="7" t="n"/>
      <c r="D9" s="7" t="n"/>
      <c r="E9" s="8" t="n"/>
      <c r="F9" s="9" t="n"/>
      <c r="G9" s="10" t="n"/>
      <c r="H9" s="10" t="n"/>
      <c r="I9" s="11" t="n"/>
      <c r="J9" s="12" t="n"/>
      <c r="K9" s="5" t="str">
        <f>IF(B9="","",IF(UPPER(B9)="SHORT",-1,1))</f>
        <v/>
      </c>
      <c r="L9" s="13" t="str">
        <f>IF(OR(K9="",N(C9)&lt;=0,N(D9)&lt;=0,N(E9)&lt;=0),"",K9*(D9-C9)*E9)</f>
        <v/>
      </c>
      <c r="M9" s="13" t="str">
        <f>IF(L9="","",E9*(C9*N(G9)/100+D9*N(H9)/100))</f>
        <v/>
      </c>
      <c r="N9" s="13" t="str">
        <f>IF(L9="","",-K9*E9*(C9+D9)/2*N(I9)/100*N(J9))</f>
        <v/>
      </c>
      <c r="O9" s="13" t="str">
        <f>IF(L9="","",L9-M9+N9)</f>
        <v/>
      </c>
      <c r="P9" s="13" t="str">
        <f>IF(L9="","",C9*E9)</f>
        <v/>
      </c>
      <c r="Q9" s="13" t="str">
        <f>IF(OR(L9="",N(F9)&lt;1),"",P9/F9)</f>
        <v/>
      </c>
      <c r="R9" s="14" t="str">
        <f>IF(Q9="","",O9/Q9*100)</f>
        <v/>
      </c>
      <c r="S9" s="13" t="str">
        <f>IF(L9="","",IF(ABS(K9-N(H9)/100-K9*N(I9)/100*N(J9)/2)&lt;1E-12,"",IF(C9*(K9+N(G9)/100+K9*N(I9)/100*N(J9)/2)/(K9-N(H9)/100-K9*N(I9)/100*N(J9)/2)&lt;=0,"",C9*(K9+N(G9)/100+K9*N(I9)/100*N(J9)/2)/(K9-N(H9)/100-K9*N(I9)/100*N(J9)/2))))</f>
        <v/>
      </c>
    </row>
    <row r="10">
      <c r="A10" s="5" t="n">
        <v>6</v>
      </c>
      <c r="B10" s="6" t="n"/>
      <c r="C10" s="7" t="n"/>
      <c r="D10" s="7" t="n"/>
      <c r="E10" s="8" t="n"/>
      <c r="F10" s="9" t="n"/>
      <c r="G10" s="10" t="n"/>
      <c r="H10" s="10" t="n"/>
      <c r="I10" s="11" t="n"/>
      <c r="J10" s="12" t="n"/>
      <c r="K10" s="5" t="str">
        <f>IF(B10="","",IF(UPPER(B10)="SHORT",-1,1))</f>
        <v/>
      </c>
      <c r="L10" s="13" t="str">
        <f>IF(OR(K10="",N(C10)&lt;=0,N(D10)&lt;=0,N(E10)&lt;=0),"",K10*(D10-C10)*E10)</f>
        <v/>
      </c>
      <c r="M10" s="13" t="str">
        <f>IF(L10="","",E10*(C10*N(G10)/100+D10*N(H10)/100))</f>
        <v/>
      </c>
      <c r="N10" s="13" t="str">
        <f>IF(L10="","",-K10*E10*(C10+D10)/2*N(I10)/100*N(J10))</f>
        <v/>
      </c>
      <c r="O10" s="13" t="str">
        <f>IF(L10="","",L10-M10+N10)</f>
        <v/>
      </c>
      <c r="P10" s="13" t="str">
        <f>IF(L10="","",C10*E10)</f>
        <v/>
      </c>
      <c r="Q10" s="13" t="str">
        <f>IF(OR(L10="",N(F10)&lt;1),"",P10/F10)</f>
        <v/>
      </c>
      <c r="R10" s="14" t="str">
        <f>IF(Q10="","",O10/Q10*100)</f>
        <v/>
      </c>
      <c r="S10" s="13" t="str">
        <f>IF(L10="","",IF(ABS(K10-N(H10)/100-K10*N(I10)/100*N(J10)/2)&lt;1E-12,"",IF(C10*(K10+N(G10)/100+K10*N(I10)/100*N(J10)/2)/(K10-N(H10)/100-K10*N(I10)/100*N(J10)/2)&lt;=0,"",C10*(K10+N(G10)/100+K10*N(I10)/100*N(J10)/2)/(K10-N(H10)/100-K10*N(I10)/100*N(J10)/2))))</f>
        <v/>
      </c>
    </row>
    <row r="11">
      <c r="A11" s="5" t="n">
        <v>7</v>
      </c>
      <c r="B11" s="6" t="n"/>
      <c r="C11" s="7" t="n"/>
      <c r="D11" s="7" t="n"/>
      <c r="E11" s="8" t="n"/>
      <c r="F11" s="9" t="n"/>
      <c r="G11" s="10" t="n"/>
      <c r="H11" s="10" t="n"/>
      <c r="I11" s="11" t="n"/>
      <c r="J11" s="12" t="n"/>
      <c r="K11" s="5" t="str">
        <f>IF(B11="","",IF(UPPER(B11)="SHORT",-1,1))</f>
        <v/>
      </c>
      <c r="L11" s="13" t="str">
        <f>IF(OR(K11="",N(C11)&lt;=0,N(D11)&lt;=0,N(E11)&lt;=0),"",K11*(D11-C11)*E11)</f>
        <v/>
      </c>
      <c r="M11" s="13" t="str">
        <f>IF(L11="","",E11*(C11*N(G11)/100+D11*N(H11)/100))</f>
        <v/>
      </c>
      <c r="N11" s="13" t="str">
        <f>IF(L11="","",-K11*E11*(C11+D11)/2*N(I11)/100*N(J11))</f>
        <v/>
      </c>
      <c r="O11" s="13" t="str">
        <f>IF(L11="","",L11-M11+N11)</f>
        <v/>
      </c>
      <c r="P11" s="13" t="str">
        <f>IF(L11="","",C11*E11)</f>
        <v/>
      </c>
      <c r="Q11" s="13" t="str">
        <f>IF(OR(L11="",N(F11)&lt;1),"",P11/F11)</f>
        <v/>
      </c>
      <c r="R11" s="14" t="str">
        <f>IF(Q11="","",O11/Q11*100)</f>
        <v/>
      </c>
      <c r="S11" s="13" t="str">
        <f>IF(L11="","",IF(ABS(K11-N(H11)/100-K11*N(I11)/100*N(J11)/2)&lt;1E-12,"",IF(C11*(K11+N(G11)/100+K11*N(I11)/100*N(J11)/2)/(K11-N(H11)/100-K11*N(I11)/100*N(J11)/2)&lt;=0,"",C11*(K11+N(G11)/100+K11*N(I11)/100*N(J11)/2)/(K11-N(H11)/100-K11*N(I11)/100*N(J11)/2))))</f>
        <v/>
      </c>
    </row>
    <row r="12">
      <c r="A12" s="5" t="n">
        <v>8</v>
      </c>
      <c r="B12" s="6" t="n"/>
      <c r="C12" s="7" t="n"/>
      <c r="D12" s="7" t="n"/>
      <c r="E12" s="8" t="n"/>
      <c r="F12" s="9" t="n"/>
      <c r="G12" s="10" t="n"/>
      <c r="H12" s="10" t="n"/>
      <c r="I12" s="11" t="n"/>
      <c r="J12" s="12" t="n"/>
      <c r="K12" s="5" t="str">
        <f>IF(B12="","",IF(UPPER(B12)="SHORT",-1,1))</f>
        <v/>
      </c>
      <c r="L12" s="13" t="str">
        <f>IF(OR(K12="",N(C12)&lt;=0,N(D12)&lt;=0,N(E12)&lt;=0),"",K12*(D12-C12)*E12)</f>
        <v/>
      </c>
      <c r="M12" s="13" t="str">
        <f>IF(L12="","",E12*(C12*N(G12)/100+D12*N(H12)/100))</f>
        <v/>
      </c>
      <c r="N12" s="13" t="str">
        <f>IF(L12="","",-K12*E12*(C12+D12)/2*N(I12)/100*N(J12))</f>
        <v/>
      </c>
      <c r="O12" s="13" t="str">
        <f>IF(L12="","",L12-M12+N12)</f>
        <v/>
      </c>
      <c r="P12" s="13" t="str">
        <f>IF(L12="","",C12*E12)</f>
        <v/>
      </c>
      <c r="Q12" s="13" t="str">
        <f>IF(OR(L12="",N(F12)&lt;1),"",P12/F12)</f>
        <v/>
      </c>
      <c r="R12" s="14" t="str">
        <f>IF(Q12="","",O12/Q12*100)</f>
        <v/>
      </c>
      <c r="S12" s="13" t="str">
        <f>IF(L12="","",IF(ABS(K12-N(H12)/100-K12*N(I12)/100*N(J12)/2)&lt;1E-12,"",IF(C12*(K12+N(G12)/100+K12*N(I12)/100*N(J12)/2)/(K12-N(H12)/100-K12*N(I12)/100*N(J12)/2)&lt;=0,"",C12*(K12+N(G12)/100+K12*N(I12)/100*N(J12)/2)/(K12-N(H12)/100-K12*N(I12)/100*N(J12)/2))))</f>
        <v/>
      </c>
    </row>
    <row r="13">
      <c r="A13" s="5" t="n">
        <v>9</v>
      </c>
      <c r="B13" s="6" t="n"/>
      <c r="C13" s="7" t="n"/>
      <c r="D13" s="7" t="n"/>
      <c r="E13" s="8" t="n"/>
      <c r="F13" s="9" t="n"/>
      <c r="G13" s="10" t="n"/>
      <c r="H13" s="10" t="n"/>
      <c r="I13" s="11" t="n"/>
      <c r="J13" s="12" t="n"/>
      <c r="K13" s="5" t="str">
        <f>IF(B13="","",IF(UPPER(B13)="SHORT",-1,1))</f>
        <v/>
      </c>
      <c r="L13" s="13" t="str">
        <f>IF(OR(K13="",N(C13)&lt;=0,N(D13)&lt;=0,N(E13)&lt;=0),"",K13*(D13-C13)*E13)</f>
        <v/>
      </c>
      <c r="M13" s="13" t="str">
        <f>IF(L13="","",E13*(C13*N(G13)/100+D13*N(H13)/100))</f>
        <v/>
      </c>
      <c r="N13" s="13" t="str">
        <f>IF(L13="","",-K13*E13*(C13+D13)/2*N(I13)/100*N(J13))</f>
        <v/>
      </c>
      <c r="O13" s="13" t="str">
        <f>IF(L13="","",L13-M13+N13)</f>
        <v/>
      </c>
      <c r="P13" s="13" t="str">
        <f>IF(L13="","",C13*E13)</f>
        <v/>
      </c>
      <c r="Q13" s="13" t="str">
        <f>IF(OR(L13="",N(F13)&lt;1),"",P13/F13)</f>
        <v/>
      </c>
      <c r="R13" s="14" t="str">
        <f>IF(Q13="","",O13/Q13*100)</f>
        <v/>
      </c>
      <c r="S13" s="13" t="str">
        <f>IF(L13="","",IF(ABS(K13-N(H13)/100-K13*N(I13)/100*N(J13)/2)&lt;1E-12,"",IF(C13*(K13+N(G13)/100+K13*N(I13)/100*N(J13)/2)/(K13-N(H13)/100-K13*N(I13)/100*N(J13)/2)&lt;=0,"",C13*(K13+N(G13)/100+K13*N(I13)/100*N(J13)/2)/(K13-N(H13)/100-K13*N(I13)/100*N(J13)/2))))</f>
        <v/>
      </c>
    </row>
    <row r="14">
      <c r="A14" s="5" t="n">
        <v>10</v>
      </c>
      <c r="B14" s="6" t="n"/>
      <c r="C14" s="7" t="n"/>
      <c r="D14" s="7" t="n"/>
      <c r="E14" s="8" t="n"/>
      <c r="F14" s="9" t="n"/>
      <c r="G14" s="10" t="n"/>
      <c r="H14" s="10" t="n"/>
      <c r="I14" s="11" t="n"/>
      <c r="J14" s="12" t="n"/>
      <c r="K14" s="5" t="str">
        <f>IF(B14="","",IF(UPPER(B14)="SHORT",-1,1))</f>
        <v/>
      </c>
      <c r="L14" s="13" t="str">
        <f>IF(OR(K14="",N(C14)&lt;=0,N(D14)&lt;=0,N(E14)&lt;=0),"",K14*(D14-C14)*E14)</f>
        <v/>
      </c>
      <c r="M14" s="13" t="str">
        <f>IF(L14="","",E14*(C14*N(G14)/100+D14*N(H14)/100))</f>
        <v/>
      </c>
      <c r="N14" s="13" t="str">
        <f>IF(L14="","",-K14*E14*(C14+D14)/2*N(I14)/100*N(J14))</f>
        <v/>
      </c>
      <c r="O14" s="13" t="str">
        <f>IF(L14="","",L14-M14+N14)</f>
        <v/>
      </c>
      <c r="P14" s="13" t="str">
        <f>IF(L14="","",C14*E14)</f>
        <v/>
      </c>
      <c r="Q14" s="13" t="str">
        <f>IF(OR(L14="",N(F14)&lt;1),"",P14/F14)</f>
        <v/>
      </c>
      <c r="R14" s="14" t="str">
        <f>IF(Q14="","",O14/Q14*100)</f>
        <v/>
      </c>
      <c r="S14" s="13" t="str">
        <f>IF(L14="","",IF(ABS(K14-N(H14)/100-K14*N(I14)/100*N(J14)/2)&lt;1E-12,"",IF(C14*(K14+N(G14)/100+K14*N(I14)/100*N(J14)/2)/(K14-N(H14)/100-K14*N(I14)/100*N(J14)/2)&lt;=0,"",C14*(K14+N(G14)/100+K14*N(I14)/100*N(J14)/2)/(K14-N(H14)/100-K14*N(I14)/100*N(J14)/2))))</f>
        <v/>
      </c>
    </row>
    <row r="15">
      <c r="A15" s="5" t="n">
        <v>11</v>
      </c>
      <c r="B15" s="6" t="n"/>
      <c r="C15" s="7" t="n"/>
      <c r="D15" s="7" t="n"/>
      <c r="E15" s="8" t="n"/>
      <c r="F15" s="9" t="n"/>
      <c r="G15" s="10" t="n"/>
      <c r="H15" s="10" t="n"/>
      <c r="I15" s="11" t="n"/>
      <c r="J15" s="12" t="n"/>
      <c r="K15" s="5" t="str">
        <f>IF(B15="","",IF(UPPER(B15)="SHORT",-1,1))</f>
        <v/>
      </c>
      <c r="L15" s="13" t="str">
        <f>IF(OR(K15="",N(C15)&lt;=0,N(D15)&lt;=0,N(E15)&lt;=0),"",K15*(D15-C15)*E15)</f>
        <v/>
      </c>
      <c r="M15" s="13" t="str">
        <f>IF(L15="","",E15*(C15*N(G15)/100+D15*N(H15)/100))</f>
        <v/>
      </c>
      <c r="N15" s="13" t="str">
        <f>IF(L15="","",-K15*E15*(C15+D15)/2*N(I15)/100*N(J15))</f>
        <v/>
      </c>
      <c r="O15" s="13" t="str">
        <f>IF(L15="","",L15-M15+N15)</f>
        <v/>
      </c>
      <c r="P15" s="13" t="str">
        <f>IF(L15="","",C15*E15)</f>
        <v/>
      </c>
      <c r="Q15" s="13" t="str">
        <f>IF(OR(L15="",N(F15)&lt;1),"",P15/F15)</f>
        <v/>
      </c>
      <c r="R15" s="14" t="str">
        <f>IF(Q15="","",O15/Q15*100)</f>
        <v/>
      </c>
      <c r="S15" s="13" t="str">
        <f>IF(L15="","",IF(ABS(K15-N(H15)/100-K15*N(I15)/100*N(J15)/2)&lt;1E-12,"",IF(C15*(K15+N(G15)/100+K15*N(I15)/100*N(J15)/2)/(K15-N(H15)/100-K15*N(I15)/100*N(J15)/2)&lt;=0,"",C15*(K15+N(G15)/100+K15*N(I15)/100*N(J15)/2)/(K15-N(H15)/100-K15*N(I15)/100*N(J15)/2))))</f>
        <v/>
      </c>
    </row>
    <row r="16">
      <c r="A16" s="5" t="n">
        <v>12</v>
      </c>
      <c r="B16" s="6" t="n"/>
      <c r="C16" s="7" t="n"/>
      <c r="D16" s="7" t="n"/>
      <c r="E16" s="8" t="n"/>
      <c r="F16" s="9" t="n"/>
      <c r="G16" s="10" t="n"/>
      <c r="H16" s="10" t="n"/>
      <c r="I16" s="11" t="n"/>
      <c r="J16" s="12" t="n"/>
      <c r="K16" s="5" t="str">
        <f>IF(B16="","",IF(UPPER(B16)="SHORT",-1,1))</f>
        <v/>
      </c>
      <c r="L16" s="13" t="str">
        <f>IF(OR(K16="",N(C16)&lt;=0,N(D16)&lt;=0,N(E16)&lt;=0),"",K16*(D16-C16)*E16)</f>
        <v/>
      </c>
      <c r="M16" s="13" t="str">
        <f>IF(L16="","",E16*(C16*N(G16)/100+D16*N(H16)/100))</f>
        <v/>
      </c>
      <c r="N16" s="13" t="str">
        <f>IF(L16="","",-K16*E16*(C16+D16)/2*N(I16)/100*N(J16))</f>
        <v/>
      </c>
      <c r="O16" s="13" t="str">
        <f>IF(L16="","",L16-M16+N16)</f>
        <v/>
      </c>
      <c r="P16" s="13" t="str">
        <f>IF(L16="","",C16*E16)</f>
        <v/>
      </c>
      <c r="Q16" s="13" t="str">
        <f>IF(OR(L16="",N(F16)&lt;1),"",P16/F16)</f>
        <v/>
      </c>
      <c r="R16" s="14" t="str">
        <f>IF(Q16="","",O16/Q16*100)</f>
        <v/>
      </c>
      <c r="S16" s="13" t="str">
        <f>IF(L16="","",IF(ABS(K16-N(H16)/100-K16*N(I16)/100*N(J16)/2)&lt;1E-12,"",IF(C16*(K16+N(G16)/100+K16*N(I16)/100*N(J16)/2)/(K16-N(H16)/100-K16*N(I16)/100*N(J16)/2)&lt;=0,"",C16*(K16+N(G16)/100+K16*N(I16)/100*N(J16)/2)/(K16-N(H16)/100-K16*N(I16)/100*N(J16)/2))))</f>
        <v/>
      </c>
    </row>
    <row r="17">
      <c r="A17" s="5" t="n">
        <v>13</v>
      </c>
      <c r="B17" s="6" t="n"/>
      <c r="C17" s="7" t="n"/>
      <c r="D17" s="7" t="n"/>
      <c r="E17" s="8" t="n"/>
      <c r="F17" s="9" t="n"/>
      <c r="G17" s="10" t="n"/>
      <c r="H17" s="10" t="n"/>
      <c r="I17" s="11" t="n"/>
      <c r="J17" s="12" t="n"/>
      <c r="K17" s="5" t="str">
        <f>IF(B17="","",IF(UPPER(B17)="SHORT",-1,1))</f>
        <v/>
      </c>
      <c r="L17" s="13" t="str">
        <f>IF(OR(K17="",N(C17)&lt;=0,N(D17)&lt;=0,N(E17)&lt;=0),"",K17*(D17-C17)*E17)</f>
        <v/>
      </c>
      <c r="M17" s="13" t="str">
        <f>IF(L17="","",E17*(C17*N(G17)/100+D17*N(H17)/100))</f>
        <v/>
      </c>
      <c r="N17" s="13" t="str">
        <f>IF(L17="","",-K17*E17*(C17+D17)/2*N(I17)/100*N(J17))</f>
        <v/>
      </c>
      <c r="O17" s="13" t="str">
        <f>IF(L17="","",L17-M17+N17)</f>
        <v/>
      </c>
      <c r="P17" s="13" t="str">
        <f>IF(L17="","",C17*E17)</f>
        <v/>
      </c>
      <c r="Q17" s="13" t="str">
        <f>IF(OR(L17="",N(F17)&lt;1),"",P17/F17)</f>
        <v/>
      </c>
      <c r="R17" s="14" t="str">
        <f>IF(Q17="","",O17/Q17*100)</f>
        <v/>
      </c>
      <c r="S17" s="13" t="str">
        <f>IF(L17="","",IF(ABS(K17-N(H17)/100-K17*N(I17)/100*N(J17)/2)&lt;1E-12,"",IF(C17*(K17+N(G17)/100+K17*N(I17)/100*N(J17)/2)/(K17-N(H17)/100-K17*N(I17)/100*N(J17)/2)&lt;=0,"",C17*(K17+N(G17)/100+K17*N(I17)/100*N(J17)/2)/(K17-N(H17)/100-K17*N(I17)/100*N(J17)/2))))</f>
        <v/>
      </c>
    </row>
    <row r="18">
      <c r="A18" s="5" t="n">
        <v>14</v>
      </c>
      <c r="B18" s="6" t="n"/>
      <c r="C18" s="7" t="n"/>
      <c r="D18" s="7" t="n"/>
      <c r="E18" s="8" t="n"/>
      <c r="F18" s="9" t="n"/>
      <c r="G18" s="10" t="n"/>
      <c r="H18" s="10" t="n"/>
      <c r="I18" s="11" t="n"/>
      <c r="J18" s="12" t="n"/>
      <c r="K18" s="5" t="str">
        <f>IF(B18="","",IF(UPPER(B18)="SHORT",-1,1))</f>
        <v/>
      </c>
      <c r="L18" s="13" t="str">
        <f>IF(OR(K18="",N(C18)&lt;=0,N(D18)&lt;=0,N(E18)&lt;=0),"",K18*(D18-C18)*E18)</f>
        <v/>
      </c>
      <c r="M18" s="13" t="str">
        <f>IF(L18="","",E18*(C18*N(G18)/100+D18*N(H18)/100))</f>
        <v/>
      </c>
      <c r="N18" s="13" t="str">
        <f>IF(L18="","",-K18*E18*(C18+D18)/2*N(I18)/100*N(J18))</f>
        <v/>
      </c>
      <c r="O18" s="13" t="str">
        <f>IF(L18="","",L18-M18+N18)</f>
        <v/>
      </c>
      <c r="P18" s="13" t="str">
        <f>IF(L18="","",C18*E18)</f>
        <v/>
      </c>
      <c r="Q18" s="13" t="str">
        <f>IF(OR(L18="",N(F18)&lt;1),"",P18/F18)</f>
        <v/>
      </c>
      <c r="R18" s="14" t="str">
        <f>IF(Q18="","",O18/Q18*100)</f>
        <v/>
      </c>
      <c r="S18" s="13" t="str">
        <f>IF(L18="","",IF(ABS(K18-N(H18)/100-K18*N(I18)/100*N(J18)/2)&lt;1E-12,"",IF(C18*(K18+N(G18)/100+K18*N(I18)/100*N(J18)/2)/(K18-N(H18)/100-K18*N(I18)/100*N(J18)/2)&lt;=0,"",C18*(K18+N(G18)/100+K18*N(I18)/100*N(J18)/2)/(K18-N(H18)/100-K18*N(I18)/100*N(J18)/2))))</f>
        <v/>
      </c>
    </row>
    <row r="19">
      <c r="A19" s="5" t="n">
        <v>15</v>
      </c>
      <c r="B19" s="6" t="n"/>
      <c r="C19" s="7" t="n"/>
      <c r="D19" s="7" t="n"/>
      <c r="E19" s="8" t="n"/>
      <c r="F19" s="9" t="n"/>
      <c r="G19" s="10" t="n"/>
      <c r="H19" s="10" t="n"/>
      <c r="I19" s="11" t="n"/>
      <c r="J19" s="12" t="n"/>
      <c r="K19" s="5" t="str">
        <f>IF(B19="","",IF(UPPER(B19)="SHORT",-1,1))</f>
        <v/>
      </c>
      <c r="L19" s="13" t="str">
        <f>IF(OR(K19="",N(C19)&lt;=0,N(D19)&lt;=0,N(E19)&lt;=0),"",K19*(D19-C19)*E19)</f>
        <v/>
      </c>
      <c r="M19" s="13" t="str">
        <f>IF(L19="","",E19*(C19*N(G19)/100+D19*N(H19)/100))</f>
        <v/>
      </c>
      <c r="N19" s="13" t="str">
        <f>IF(L19="","",-K19*E19*(C19+D19)/2*N(I19)/100*N(J19))</f>
        <v/>
      </c>
      <c r="O19" s="13" t="str">
        <f>IF(L19="","",L19-M19+N19)</f>
        <v/>
      </c>
      <c r="P19" s="13" t="str">
        <f>IF(L19="","",C19*E19)</f>
        <v/>
      </c>
      <c r="Q19" s="13" t="str">
        <f>IF(OR(L19="",N(F19)&lt;1),"",P19/F19)</f>
        <v/>
      </c>
      <c r="R19" s="14" t="str">
        <f>IF(Q19="","",O19/Q19*100)</f>
        <v/>
      </c>
      <c r="S19" s="13" t="str">
        <f>IF(L19="","",IF(ABS(K19-N(H19)/100-K19*N(I19)/100*N(J19)/2)&lt;1E-12,"",IF(C19*(K19+N(G19)/100+K19*N(I19)/100*N(J19)/2)/(K19-N(H19)/100-K19*N(I19)/100*N(J19)/2)&lt;=0,"",C19*(K19+N(G19)/100+K19*N(I19)/100*N(J19)/2)/(K19-N(H19)/100-K19*N(I19)/100*N(J19)/2))))</f>
        <v/>
      </c>
    </row>
    <row r="20">
      <c r="A20" s="5" t="n">
        <v>16</v>
      </c>
      <c r="B20" s="6" t="n"/>
      <c r="C20" s="7" t="n"/>
      <c r="D20" s="7" t="n"/>
      <c r="E20" s="8" t="n"/>
      <c r="F20" s="9" t="n"/>
      <c r="G20" s="10" t="n"/>
      <c r="H20" s="10" t="n"/>
      <c r="I20" s="11" t="n"/>
      <c r="J20" s="12" t="n"/>
      <c r="K20" s="5" t="str">
        <f>IF(B20="","",IF(UPPER(B20)="SHORT",-1,1))</f>
        <v/>
      </c>
      <c r="L20" s="13" t="str">
        <f>IF(OR(K20="",N(C20)&lt;=0,N(D20)&lt;=0,N(E20)&lt;=0),"",K20*(D20-C20)*E20)</f>
        <v/>
      </c>
      <c r="M20" s="13" t="str">
        <f>IF(L20="","",E20*(C20*N(G20)/100+D20*N(H20)/100))</f>
        <v/>
      </c>
      <c r="N20" s="13" t="str">
        <f>IF(L20="","",-K20*E20*(C20+D20)/2*N(I20)/100*N(J20))</f>
        <v/>
      </c>
      <c r="O20" s="13" t="str">
        <f>IF(L20="","",L20-M20+N20)</f>
        <v/>
      </c>
      <c r="P20" s="13" t="str">
        <f>IF(L20="","",C20*E20)</f>
        <v/>
      </c>
      <c r="Q20" s="13" t="str">
        <f>IF(OR(L20="",N(F20)&lt;1),"",P20/F20)</f>
        <v/>
      </c>
      <c r="R20" s="14" t="str">
        <f>IF(Q20="","",O20/Q20*100)</f>
        <v/>
      </c>
      <c r="S20" s="13" t="str">
        <f>IF(L20="","",IF(ABS(K20-N(H20)/100-K20*N(I20)/100*N(J20)/2)&lt;1E-12,"",IF(C20*(K20+N(G20)/100+K20*N(I20)/100*N(J20)/2)/(K20-N(H20)/100-K20*N(I20)/100*N(J20)/2)&lt;=0,"",C20*(K20+N(G20)/100+K20*N(I20)/100*N(J20)/2)/(K20-N(H20)/100-K20*N(I20)/100*N(J20)/2))))</f>
        <v/>
      </c>
    </row>
    <row r="21">
      <c r="A21" s="5" t="n">
        <v>17</v>
      </c>
      <c r="B21" s="6" t="n"/>
      <c r="C21" s="7" t="n"/>
      <c r="D21" s="7" t="n"/>
      <c r="E21" s="8" t="n"/>
      <c r="F21" s="9" t="n"/>
      <c r="G21" s="10" t="n"/>
      <c r="H21" s="10" t="n"/>
      <c r="I21" s="11" t="n"/>
      <c r="J21" s="12" t="n"/>
      <c r="K21" s="5" t="str">
        <f>IF(B21="","",IF(UPPER(B21)="SHORT",-1,1))</f>
        <v/>
      </c>
      <c r="L21" s="13" t="str">
        <f>IF(OR(K21="",N(C21)&lt;=0,N(D21)&lt;=0,N(E21)&lt;=0),"",K21*(D21-C21)*E21)</f>
        <v/>
      </c>
      <c r="M21" s="13" t="str">
        <f>IF(L21="","",E21*(C21*N(G21)/100+D21*N(H21)/100))</f>
        <v/>
      </c>
      <c r="N21" s="13" t="str">
        <f>IF(L21="","",-K21*E21*(C21+D21)/2*N(I21)/100*N(J21))</f>
        <v/>
      </c>
      <c r="O21" s="13" t="str">
        <f>IF(L21="","",L21-M21+N21)</f>
        <v/>
      </c>
      <c r="P21" s="13" t="str">
        <f>IF(L21="","",C21*E21)</f>
        <v/>
      </c>
      <c r="Q21" s="13" t="str">
        <f>IF(OR(L21="",N(F21)&lt;1),"",P21/F21)</f>
        <v/>
      </c>
      <c r="R21" s="14" t="str">
        <f>IF(Q21="","",O21/Q21*100)</f>
        <v/>
      </c>
      <c r="S21" s="13" t="str">
        <f>IF(L21="","",IF(ABS(K21-N(H21)/100-K21*N(I21)/100*N(J21)/2)&lt;1E-12,"",IF(C21*(K21+N(G21)/100+K21*N(I21)/100*N(J21)/2)/(K21-N(H21)/100-K21*N(I21)/100*N(J21)/2)&lt;=0,"",C21*(K21+N(G21)/100+K21*N(I21)/100*N(J21)/2)/(K21-N(H21)/100-K21*N(I21)/100*N(J21)/2))))</f>
        <v/>
      </c>
    </row>
    <row r="22">
      <c r="A22" s="5" t="n">
        <v>18</v>
      </c>
      <c r="B22" s="6" t="n"/>
      <c r="C22" s="7" t="n"/>
      <c r="D22" s="7" t="n"/>
      <c r="E22" s="8" t="n"/>
      <c r="F22" s="9" t="n"/>
      <c r="G22" s="10" t="n"/>
      <c r="H22" s="10" t="n"/>
      <c r="I22" s="11" t="n"/>
      <c r="J22" s="12" t="n"/>
      <c r="K22" s="5" t="str">
        <f>IF(B22="","",IF(UPPER(B22)="SHORT",-1,1))</f>
        <v/>
      </c>
      <c r="L22" s="13" t="str">
        <f>IF(OR(K22="",N(C22)&lt;=0,N(D22)&lt;=0,N(E22)&lt;=0),"",K22*(D22-C22)*E22)</f>
        <v/>
      </c>
      <c r="M22" s="13" t="str">
        <f>IF(L22="","",E22*(C22*N(G22)/100+D22*N(H22)/100))</f>
        <v/>
      </c>
      <c r="N22" s="13" t="str">
        <f>IF(L22="","",-K22*E22*(C22+D22)/2*N(I22)/100*N(J22))</f>
        <v/>
      </c>
      <c r="O22" s="13" t="str">
        <f>IF(L22="","",L22-M22+N22)</f>
        <v/>
      </c>
      <c r="P22" s="13" t="str">
        <f>IF(L22="","",C22*E22)</f>
        <v/>
      </c>
      <c r="Q22" s="13" t="str">
        <f>IF(OR(L22="",N(F22)&lt;1),"",P22/F22)</f>
        <v/>
      </c>
      <c r="R22" s="14" t="str">
        <f>IF(Q22="","",O22/Q22*100)</f>
        <v/>
      </c>
      <c r="S22" s="13" t="str">
        <f>IF(L22="","",IF(ABS(K22-N(H22)/100-K22*N(I22)/100*N(J22)/2)&lt;1E-12,"",IF(C22*(K22+N(G22)/100+K22*N(I22)/100*N(J22)/2)/(K22-N(H22)/100-K22*N(I22)/100*N(J22)/2)&lt;=0,"",C22*(K22+N(G22)/100+K22*N(I22)/100*N(J22)/2)/(K22-N(H22)/100-K22*N(I22)/100*N(J22)/2))))</f>
        <v/>
      </c>
    </row>
    <row r="23">
      <c r="A23" s="5" t="n">
        <v>19</v>
      </c>
      <c r="B23" s="6" t="n"/>
      <c r="C23" s="7" t="n"/>
      <c r="D23" s="7" t="n"/>
      <c r="E23" s="8" t="n"/>
      <c r="F23" s="9" t="n"/>
      <c r="G23" s="10" t="n"/>
      <c r="H23" s="10" t="n"/>
      <c r="I23" s="11" t="n"/>
      <c r="J23" s="12" t="n"/>
      <c r="K23" s="5" t="str">
        <f>IF(B23="","",IF(UPPER(B23)="SHORT",-1,1))</f>
        <v/>
      </c>
      <c r="L23" s="13" t="str">
        <f>IF(OR(K23="",N(C23)&lt;=0,N(D23)&lt;=0,N(E23)&lt;=0),"",K23*(D23-C23)*E23)</f>
        <v/>
      </c>
      <c r="M23" s="13" t="str">
        <f>IF(L23="","",E23*(C23*N(G23)/100+D23*N(H23)/100))</f>
        <v/>
      </c>
      <c r="N23" s="13" t="str">
        <f>IF(L23="","",-K23*E23*(C23+D23)/2*N(I23)/100*N(J23))</f>
        <v/>
      </c>
      <c r="O23" s="13" t="str">
        <f>IF(L23="","",L23-M23+N23)</f>
        <v/>
      </c>
      <c r="P23" s="13" t="str">
        <f>IF(L23="","",C23*E23)</f>
        <v/>
      </c>
      <c r="Q23" s="13" t="str">
        <f>IF(OR(L23="",N(F23)&lt;1),"",P23/F23)</f>
        <v/>
      </c>
      <c r="R23" s="14" t="str">
        <f>IF(Q23="","",O23/Q23*100)</f>
        <v/>
      </c>
      <c r="S23" s="13" t="str">
        <f>IF(L23="","",IF(ABS(K23-N(H23)/100-K23*N(I23)/100*N(J23)/2)&lt;1E-12,"",IF(C23*(K23+N(G23)/100+K23*N(I23)/100*N(J23)/2)/(K23-N(H23)/100-K23*N(I23)/100*N(J23)/2)&lt;=0,"",C23*(K23+N(G23)/100+K23*N(I23)/100*N(J23)/2)/(K23-N(H23)/100-K23*N(I23)/100*N(J23)/2))))</f>
        <v/>
      </c>
    </row>
    <row r="24">
      <c r="A24" s="5" t="n">
        <v>20</v>
      </c>
      <c r="B24" s="6" t="n"/>
      <c r="C24" s="7" t="n"/>
      <c r="D24" s="7" t="n"/>
      <c r="E24" s="8" t="n"/>
      <c r="F24" s="9" t="n"/>
      <c r="G24" s="10" t="n"/>
      <c r="H24" s="10" t="n"/>
      <c r="I24" s="11" t="n"/>
      <c r="J24" s="12" t="n"/>
      <c r="K24" s="5" t="str">
        <f>IF(B24="","",IF(UPPER(B24)="SHORT",-1,1))</f>
        <v/>
      </c>
      <c r="L24" s="13" t="str">
        <f>IF(OR(K24="",N(C24)&lt;=0,N(D24)&lt;=0,N(E24)&lt;=0),"",K24*(D24-C24)*E24)</f>
        <v/>
      </c>
      <c r="M24" s="13" t="str">
        <f>IF(L24="","",E24*(C24*N(G24)/100+D24*N(H24)/100))</f>
        <v/>
      </c>
      <c r="N24" s="13" t="str">
        <f>IF(L24="","",-K24*E24*(C24+D24)/2*N(I24)/100*N(J24))</f>
        <v/>
      </c>
      <c r="O24" s="13" t="str">
        <f>IF(L24="","",L24-M24+N24)</f>
        <v/>
      </c>
      <c r="P24" s="13" t="str">
        <f>IF(L24="","",C24*E24)</f>
        <v/>
      </c>
      <c r="Q24" s="13" t="str">
        <f>IF(OR(L24="",N(F24)&lt;1),"",P24/F24)</f>
        <v/>
      </c>
      <c r="R24" s="14" t="str">
        <f>IF(Q24="","",O24/Q24*100)</f>
        <v/>
      </c>
      <c r="S24" s="13" t="str">
        <f>IF(L24="","",IF(ABS(K24-N(H24)/100-K24*N(I24)/100*N(J24)/2)&lt;1E-12,"",IF(C24*(K24+N(G24)/100+K24*N(I24)/100*N(J24)/2)/(K24-N(H24)/100-K24*N(I24)/100*N(J24)/2)&lt;=0,"",C24*(K24+N(G24)/100+K24*N(I24)/100*N(J24)/2)/(K24-N(H24)/100-K24*N(I24)/100*N(J24)/2))))</f>
        <v/>
      </c>
    </row>
    <row r="25">
      <c r="A25" s="5" t="n">
        <v>21</v>
      </c>
      <c r="B25" s="6" t="n"/>
      <c r="C25" s="7" t="n"/>
      <c r="D25" s="7" t="n"/>
      <c r="E25" s="8" t="n"/>
      <c r="F25" s="9" t="n"/>
      <c r="G25" s="10" t="n"/>
      <c r="H25" s="10" t="n"/>
      <c r="I25" s="11" t="n"/>
      <c r="J25" s="12" t="n"/>
      <c r="K25" s="5" t="str">
        <f>IF(B25="","",IF(UPPER(B25)="SHORT",-1,1))</f>
        <v/>
      </c>
      <c r="L25" s="13" t="str">
        <f>IF(OR(K25="",N(C25)&lt;=0,N(D25)&lt;=0,N(E25)&lt;=0),"",K25*(D25-C25)*E25)</f>
        <v/>
      </c>
      <c r="M25" s="13" t="str">
        <f>IF(L25="","",E25*(C25*N(G25)/100+D25*N(H25)/100))</f>
        <v/>
      </c>
      <c r="N25" s="13" t="str">
        <f>IF(L25="","",-K25*E25*(C25+D25)/2*N(I25)/100*N(J25))</f>
        <v/>
      </c>
      <c r="O25" s="13" t="str">
        <f>IF(L25="","",L25-M25+N25)</f>
        <v/>
      </c>
      <c r="P25" s="13" t="str">
        <f>IF(L25="","",C25*E25)</f>
        <v/>
      </c>
      <c r="Q25" s="13" t="str">
        <f>IF(OR(L25="",N(F25)&lt;1),"",P25/F25)</f>
        <v/>
      </c>
      <c r="R25" s="14" t="str">
        <f>IF(Q25="","",O25/Q25*100)</f>
        <v/>
      </c>
      <c r="S25" s="13" t="str">
        <f>IF(L25="","",IF(ABS(K25-N(H25)/100-K25*N(I25)/100*N(J25)/2)&lt;1E-12,"",IF(C25*(K25+N(G25)/100+K25*N(I25)/100*N(J25)/2)/(K25-N(H25)/100-K25*N(I25)/100*N(J25)/2)&lt;=0,"",C25*(K25+N(G25)/100+K25*N(I25)/100*N(J25)/2)/(K25-N(H25)/100-K25*N(I25)/100*N(J25)/2))))</f>
        <v/>
      </c>
    </row>
    <row r="26">
      <c r="A26" s="5" t="n">
        <v>22</v>
      </c>
      <c r="B26" s="6" t="n"/>
      <c r="C26" s="7" t="n"/>
      <c r="D26" s="7" t="n"/>
      <c r="E26" s="8" t="n"/>
      <c r="F26" s="9" t="n"/>
      <c r="G26" s="10" t="n"/>
      <c r="H26" s="10" t="n"/>
      <c r="I26" s="11" t="n"/>
      <c r="J26" s="12" t="n"/>
      <c r="K26" s="5" t="str">
        <f>IF(B26="","",IF(UPPER(B26)="SHORT",-1,1))</f>
        <v/>
      </c>
      <c r="L26" s="13" t="str">
        <f>IF(OR(K26="",N(C26)&lt;=0,N(D26)&lt;=0,N(E26)&lt;=0),"",K26*(D26-C26)*E26)</f>
        <v/>
      </c>
      <c r="M26" s="13" t="str">
        <f>IF(L26="","",E26*(C26*N(G26)/100+D26*N(H26)/100))</f>
        <v/>
      </c>
      <c r="N26" s="13" t="str">
        <f>IF(L26="","",-K26*E26*(C26+D26)/2*N(I26)/100*N(J26))</f>
        <v/>
      </c>
      <c r="O26" s="13" t="str">
        <f>IF(L26="","",L26-M26+N26)</f>
        <v/>
      </c>
      <c r="P26" s="13" t="str">
        <f>IF(L26="","",C26*E26)</f>
        <v/>
      </c>
      <c r="Q26" s="13" t="str">
        <f>IF(OR(L26="",N(F26)&lt;1),"",P26/F26)</f>
        <v/>
      </c>
      <c r="R26" s="14" t="str">
        <f>IF(Q26="","",O26/Q26*100)</f>
        <v/>
      </c>
      <c r="S26" s="13" t="str">
        <f>IF(L26="","",IF(ABS(K26-N(H26)/100-K26*N(I26)/100*N(J26)/2)&lt;1E-12,"",IF(C26*(K26+N(G26)/100+K26*N(I26)/100*N(J26)/2)/(K26-N(H26)/100-K26*N(I26)/100*N(J26)/2)&lt;=0,"",C26*(K26+N(G26)/100+K26*N(I26)/100*N(J26)/2)/(K26-N(H26)/100-K26*N(I26)/100*N(J26)/2))))</f>
        <v/>
      </c>
    </row>
    <row r="27">
      <c r="A27" s="5" t="n">
        <v>23</v>
      </c>
      <c r="B27" s="6" t="n"/>
      <c r="C27" s="7" t="n"/>
      <c r="D27" s="7" t="n"/>
      <c r="E27" s="8" t="n"/>
      <c r="F27" s="9" t="n"/>
      <c r="G27" s="10" t="n"/>
      <c r="H27" s="10" t="n"/>
      <c r="I27" s="11" t="n"/>
      <c r="J27" s="12" t="n"/>
      <c r="K27" s="5" t="str">
        <f>IF(B27="","",IF(UPPER(B27)="SHORT",-1,1))</f>
        <v/>
      </c>
      <c r="L27" s="13" t="str">
        <f>IF(OR(K27="",N(C27)&lt;=0,N(D27)&lt;=0,N(E27)&lt;=0),"",K27*(D27-C27)*E27)</f>
        <v/>
      </c>
      <c r="M27" s="13" t="str">
        <f>IF(L27="","",E27*(C27*N(G27)/100+D27*N(H27)/100))</f>
        <v/>
      </c>
      <c r="N27" s="13" t="str">
        <f>IF(L27="","",-K27*E27*(C27+D27)/2*N(I27)/100*N(J27))</f>
        <v/>
      </c>
      <c r="O27" s="13" t="str">
        <f>IF(L27="","",L27-M27+N27)</f>
        <v/>
      </c>
      <c r="P27" s="13" t="str">
        <f>IF(L27="","",C27*E27)</f>
        <v/>
      </c>
      <c r="Q27" s="13" t="str">
        <f>IF(OR(L27="",N(F27)&lt;1),"",P27/F27)</f>
        <v/>
      </c>
      <c r="R27" s="14" t="str">
        <f>IF(Q27="","",O27/Q27*100)</f>
        <v/>
      </c>
      <c r="S27" s="13" t="str">
        <f>IF(L27="","",IF(ABS(K27-N(H27)/100-K27*N(I27)/100*N(J27)/2)&lt;1E-12,"",IF(C27*(K27+N(G27)/100+K27*N(I27)/100*N(J27)/2)/(K27-N(H27)/100-K27*N(I27)/100*N(J27)/2)&lt;=0,"",C27*(K27+N(G27)/100+K27*N(I27)/100*N(J27)/2)/(K27-N(H27)/100-K27*N(I27)/100*N(J27)/2))))</f>
        <v/>
      </c>
    </row>
    <row r="28">
      <c r="A28" s="5" t="n">
        <v>24</v>
      </c>
      <c r="B28" s="6" t="n"/>
      <c r="C28" s="7" t="n"/>
      <c r="D28" s="7" t="n"/>
      <c r="E28" s="8" t="n"/>
      <c r="F28" s="9" t="n"/>
      <c r="G28" s="10" t="n"/>
      <c r="H28" s="10" t="n"/>
      <c r="I28" s="11" t="n"/>
      <c r="J28" s="12" t="n"/>
      <c r="K28" s="5" t="str">
        <f>IF(B28="","",IF(UPPER(B28)="SHORT",-1,1))</f>
        <v/>
      </c>
      <c r="L28" s="13" t="str">
        <f>IF(OR(K28="",N(C28)&lt;=0,N(D28)&lt;=0,N(E28)&lt;=0),"",K28*(D28-C28)*E28)</f>
        <v/>
      </c>
      <c r="M28" s="13" t="str">
        <f>IF(L28="","",E28*(C28*N(G28)/100+D28*N(H28)/100))</f>
        <v/>
      </c>
      <c r="N28" s="13" t="str">
        <f>IF(L28="","",-K28*E28*(C28+D28)/2*N(I28)/100*N(J28))</f>
        <v/>
      </c>
      <c r="O28" s="13" t="str">
        <f>IF(L28="","",L28-M28+N28)</f>
        <v/>
      </c>
      <c r="P28" s="13" t="str">
        <f>IF(L28="","",C28*E28)</f>
        <v/>
      </c>
      <c r="Q28" s="13" t="str">
        <f>IF(OR(L28="",N(F28)&lt;1),"",P28/F28)</f>
        <v/>
      </c>
      <c r="R28" s="14" t="str">
        <f>IF(Q28="","",O28/Q28*100)</f>
        <v/>
      </c>
      <c r="S28" s="13" t="str">
        <f>IF(L28="","",IF(ABS(K28-N(H28)/100-K28*N(I28)/100*N(J28)/2)&lt;1E-12,"",IF(C28*(K28+N(G28)/100+K28*N(I28)/100*N(J28)/2)/(K28-N(H28)/100-K28*N(I28)/100*N(J28)/2)&lt;=0,"",C28*(K28+N(G28)/100+K28*N(I28)/100*N(J28)/2)/(K28-N(H28)/100-K28*N(I28)/100*N(J28)/2))))</f>
        <v/>
      </c>
    </row>
    <row r="29">
      <c r="A29" s="5" t="n">
        <v>25</v>
      </c>
      <c r="B29" s="6" t="n"/>
      <c r="C29" s="7" t="n"/>
      <c r="D29" s="7" t="n"/>
      <c r="E29" s="8" t="n"/>
      <c r="F29" s="9" t="n"/>
      <c r="G29" s="10" t="n"/>
      <c r="H29" s="10" t="n"/>
      <c r="I29" s="11" t="n"/>
      <c r="J29" s="12" t="n"/>
      <c r="K29" s="5" t="str">
        <f>IF(B29="","",IF(UPPER(B29)="SHORT",-1,1))</f>
        <v/>
      </c>
      <c r="L29" s="13" t="str">
        <f>IF(OR(K29="",N(C29)&lt;=0,N(D29)&lt;=0,N(E29)&lt;=0),"",K29*(D29-C29)*E29)</f>
        <v/>
      </c>
      <c r="M29" s="13" t="str">
        <f>IF(L29="","",E29*(C29*N(G29)/100+D29*N(H29)/100))</f>
        <v/>
      </c>
      <c r="N29" s="13" t="str">
        <f>IF(L29="","",-K29*E29*(C29+D29)/2*N(I29)/100*N(J29))</f>
        <v/>
      </c>
      <c r="O29" s="13" t="str">
        <f>IF(L29="","",L29-M29+N29)</f>
        <v/>
      </c>
      <c r="P29" s="13" t="str">
        <f>IF(L29="","",C29*E29)</f>
        <v/>
      </c>
      <c r="Q29" s="13" t="str">
        <f>IF(OR(L29="",N(F29)&lt;1),"",P29/F29)</f>
        <v/>
      </c>
      <c r="R29" s="14" t="str">
        <f>IF(Q29="","",O29/Q29*100)</f>
        <v/>
      </c>
      <c r="S29" s="13" t="str">
        <f>IF(L29="","",IF(ABS(K29-N(H29)/100-K29*N(I29)/100*N(J29)/2)&lt;1E-12,"",IF(C29*(K29+N(G29)/100+K29*N(I29)/100*N(J29)/2)/(K29-N(H29)/100-K29*N(I29)/100*N(J29)/2)&lt;=0,"",C29*(K29+N(G29)/100+K29*N(I29)/100*N(J29)/2)/(K29-N(H29)/100-K29*N(I29)/100*N(J29)/2))))</f>
        <v/>
      </c>
    </row>
    <row r="30">
      <c r="A30" s="5" t="n">
        <v>26</v>
      </c>
      <c r="B30" s="6" t="n"/>
      <c r="C30" s="7" t="n"/>
      <c r="D30" s="7" t="n"/>
      <c r="E30" s="8" t="n"/>
      <c r="F30" s="9" t="n"/>
      <c r="G30" s="10" t="n"/>
      <c r="H30" s="10" t="n"/>
      <c r="I30" s="11" t="n"/>
      <c r="J30" s="12" t="n"/>
      <c r="K30" s="5" t="str">
        <f>IF(B30="","",IF(UPPER(B30)="SHORT",-1,1))</f>
        <v/>
      </c>
      <c r="L30" s="13" t="str">
        <f>IF(OR(K30="",N(C30)&lt;=0,N(D30)&lt;=0,N(E30)&lt;=0),"",K30*(D30-C30)*E30)</f>
        <v/>
      </c>
      <c r="M30" s="13" t="str">
        <f>IF(L30="","",E30*(C30*N(G30)/100+D30*N(H30)/100))</f>
        <v/>
      </c>
      <c r="N30" s="13" t="str">
        <f>IF(L30="","",-K30*E30*(C30+D30)/2*N(I30)/100*N(J30))</f>
        <v/>
      </c>
      <c r="O30" s="13" t="str">
        <f>IF(L30="","",L30-M30+N30)</f>
        <v/>
      </c>
      <c r="P30" s="13" t="str">
        <f>IF(L30="","",C30*E30)</f>
        <v/>
      </c>
      <c r="Q30" s="13" t="str">
        <f>IF(OR(L30="",N(F30)&lt;1),"",P30/F30)</f>
        <v/>
      </c>
      <c r="R30" s="14" t="str">
        <f>IF(Q30="","",O30/Q30*100)</f>
        <v/>
      </c>
      <c r="S30" s="13" t="str">
        <f>IF(L30="","",IF(ABS(K30-N(H30)/100-K30*N(I30)/100*N(J30)/2)&lt;1E-12,"",IF(C30*(K30+N(G30)/100+K30*N(I30)/100*N(J30)/2)/(K30-N(H30)/100-K30*N(I30)/100*N(J30)/2)&lt;=0,"",C30*(K30+N(G30)/100+K30*N(I30)/100*N(J30)/2)/(K30-N(H30)/100-K30*N(I30)/100*N(J30)/2))))</f>
        <v/>
      </c>
    </row>
    <row r="31">
      <c r="A31" s="5" t="n">
        <v>27</v>
      </c>
      <c r="B31" s="6" t="n"/>
      <c r="C31" s="7" t="n"/>
      <c r="D31" s="7" t="n"/>
      <c r="E31" s="8" t="n"/>
      <c r="F31" s="9" t="n"/>
      <c r="G31" s="10" t="n"/>
      <c r="H31" s="10" t="n"/>
      <c r="I31" s="11" t="n"/>
      <c r="J31" s="12" t="n"/>
      <c r="K31" s="5" t="str">
        <f>IF(B31="","",IF(UPPER(B31)="SHORT",-1,1))</f>
        <v/>
      </c>
      <c r="L31" s="13" t="str">
        <f>IF(OR(K31="",N(C31)&lt;=0,N(D31)&lt;=0,N(E31)&lt;=0),"",K31*(D31-C31)*E31)</f>
        <v/>
      </c>
      <c r="M31" s="13" t="str">
        <f>IF(L31="","",E31*(C31*N(G31)/100+D31*N(H31)/100))</f>
        <v/>
      </c>
      <c r="N31" s="13" t="str">
        <f>IF(L31="","",-K31*E31*(C31+D31)/2*N(I31)/100*N(J31))</f>
        <v/>
      </c>
      <c r="O31" s="13" t="str">
        <f>IF(L31="","",L31-M31+N31)</f>
        <v/>
      </c>
      <c r="P31" s="13" t="str">
        <f>IF(L31="","",C31*E31)</f>
        <v/>
      </c>
      <c r="Q31" s="13" t="str">
        <f>IF(OR(L31="",N(F31)&lt;1),"",P31/F31)</f>
        <v/>
      </c>
      <c r="R31" s="14" t="str">
        <f>IF(Q31="","",O31/Q31*100)</f>
        <v/>
      </c>
      <c r="S31" s="13" t="str">
        <f>IF(L31="","",IF(ABS(K31-N(H31)/100-K31*N(I31)/100*N(J31)/2)&lt;1E-12,"",IF(C31*(K31+N(G31)/100+K31*N(I31)/100*N(J31)/2)/(K31-N(H31)/100-K31*N(I31)/100*N(J31)/2)&lt;=0,"",C31*(K31+N(G31)/100+K31*N(I31)/100*N(J31)/2)/(K31-N(H31)/100-K31*N(I31)/100*N(J31)/2))))</f>
        <v/>
      </c>
    </row>
    <row r="32">
      <c r="A32" s="5" t="n">
        <v>28</v>
      </c>
      <c r="B32" s="6" t="n"/>
      <c r="C32" s="7" t="n"/>
      <c r="D32" s="7" t="n"/>
      <c r="E32" s="8" t="n"/>
      <c r="F32" s="9" t="n"/>
      <c r="G32" s="10" t="n"/>
      <c r="H32" s="10" t="n"/>
      <c r="I32" s="11" t="n"/>
      <c r="J32" s="12" t="n"/>
      <c r="K32" s="5" t="str">
        <f>IF(B32="","",IF(UPPER(B32)="SHORT",-1,1))</f>
        <v/>
      </c>
      <c r="L32" s="13" t="str">
        <f>IF(OR(K32="",N(C32)&lt;=0,N(D32)&lt;=0,N(E32)&lt;=0),"",K32*(D32-C32)*E32)</f>
        <v/>
      </c>
      <c r="M32" s="13" t="str">
        <f>IF(L32="","",E32*(C32*N(G32)/100+D32*N(H32)/100))</f>
        <v/>
      </c>
      <c r="N32" s="13" t="str">
        <f>IF(L32="","",-K32*E32*(C32+D32)/2*N(I32)/100*N(J32))</f>
        <v/>
      </c>
      <c r="O32" s="13" t="str">
        <f>IF(L32="","",L32-M32+N32)</f>
        <v/>
      </c>
      <c r="P32" s="13" t="str">
        <f>IF(L32="","",C32*E32)</f>
        <v/>
      </c>
      <c r="Q32" s="13" t="str">
        <f>IF(OR(L32="",N(F32)&lt;1),"",P32/F32)</f>
        <v/>
      </c>
      <c r="R32" s="14" t="str">
        <f>IF(Q32="","",O32/Q32*100)</f>
        <v/>
      </c>
      <c r="S32" s="13" t="str">
        <f>IF(L32="","",IF(ABS(K32-N(H32)/100-K32*N(I32)/100*N(J32)/2)&lt;1E-12,"",IF(C32*(K32+N(G32)/100+K32*N(I32)/100*N(J32)/2)/(K32-N(H32)/100-K32*N(I32)/100*N(J32)/2)&lt;=0,"",C32*(K32+N(G32)/100+K32*N(I32)/100*N(J32)/2)/(K32-N(H32)/100-K32*N(I32)/100*N(J32)/2))))</f>
        <v/>
      </c>
    </row>
    <row r="33">
      <c r="A33" s="5" t="n">
        <v>29</v>
      </c>
      <c r="B33" s="6" t="n"/>
      <c r="C33" s="7" t="n"/>
      <c r="D33" s="7" t="n"/>
      <c r="E33" s="8" t="n"/>
      <c r="F33" s="9" t="n"/>
      <c r="G33" s="10" t="n"/>
      <c r="H33" s="10" t="n"/>
      <c r="I33" s="11" t="n"/>
      <c r="J33" s="12" t="n"/>
      <c r="K33" s="5" t="str">
        <f>IF(B33="","",IF(UPPER(B33)="SHORT",-1,1))</f>
        <v/>
      </c>
      <c r="L33" s="13" t="str">
        <f>IF(OR(K33="",N(C33)&lt;=0,N(D33)&lt;=0,N(E33)&lt;=0),"",K33*(D33-C33)*E33)</f>
        <v/>
      </c>
      <c r="M33" s="13" t="str">
        <f>IF(L33="","",E33*(C33*N(G33)/100+D33*N(H33)/100))</f>
        <v/>
      </c>
      <c r="N33" s="13" t="str">
        <f>IF(L33="","",-K33*E33*(C33+D33)/2*N(I33)/100*N(J33))</f>
        <v/>
      </c>
      <c r="O33" s="13" t="str">
        <f>IF(L33="","",L33-M33+N33)</f>
        <v/>
      </c>
      <c r="P33" s="13" t="str">
        <f>IF(L33="","",C33*E33)</f>
        <v/>
      </c>
      <c r="Q33" s="13" t="str">
        <f>IF(OR(L33="",N(F33)&lt;1),"",P33/F33)</f>
        <v/>
      </c>
      <c r="R33" s="14" t="str">
        <f>IF(Q33="","",O33/Q33*100)</f>
        <v/>
      </c>
      <c r="S33" s="13" t="str">
        <f>IF(L33="","",IF(ABS(K33-N(H33)/100-K33*N(I33)/100*N(J33)/2)&lt;1E-12,"",IF(C33*(K33+N(G33)/100+K33*N(I33)/100*N(J33)/2)/(K33-N(H33)/100-K33*N(I33)/100*N(J33)/2)&lt;=0,"",C33*(K33+N(G33)/100+K33*N(I33)/100*N(J33)/2)/(K33-N(H33)/100-K33*N(I33)/100*N(J33)/2))))</f>
        <v/>
      </c>
    </row>
    <row r="34">
      <c r="A34" s="5" t="n">
        <v>30</v>
      </c>
      <c r="B34" s="6" t="n"/>
      <c r="C34" s="7" t="n"/>
      <c r="D34" s="7" t="n"/>
      <c r="E34" s="8" t="n"/>
      <c r="F34" s="9" t="n"/>
      <c r="G34" s="10" t="n"/>
      <c r="H34" s="10" t="n"/>
      <c r="I34" s="11" t="n"/>
      <c r="J34" s="12" t="n"/>
      <c r="K34" s="5" t="str">
        <f>IF(B34="","",IF(UPPER(B34)="SHORT",-1,1))</f>
        <v/>
      </c>
      <c r="L34" s="13" t="str">
        <f>IF(OR(K34="",N(C34)&lt;=0,N(D34)&lt;=0,N(E34)&lt;=0),"",K34*(D34-C34)*E34)</f>
        <v/>
      </c>
      <c r="M34" s="13" t="str">
        <f>IF(L34="","",E34*(C34*N(G34)/100+D34*N(H34)/100))</f>
        <v/>
      </c>
      <c r="N34" s="13" t="str">
        <f>IF(L34="","",-K34*E34*(C34+D34)/2*N(I34)/100*N(J34))</f>
        <v/>
      </c>
      <c r="O34" s="13" t="str">
        <f>IF(L34="","",L34-M34+N34)</f>
        <v/>
      </c>
      <c r="P34" s="13" t="str">
        <f>IF(L34="","",C34*E34)</f>
        <v/>
      </c>
      <c r="Q34" s="13" t="str">
        <f>IF(OR(L34="",N(F34)&lt;1),"",P34/F34)</f>
        <v/>
      </c>
      <c r="R34" s="14" t="str">
        <f>IF(Q34="","",O34/Q34*100)</f>
        <v/>
      </c>
      <c r="S34" s="13" t="str">
        <f>IF(L34="","",IF(ABS(K34-N(H34)/100-K34*N(I34)/100*N(J34)/2)&lt;1E-12,"",IF(C34*(K34+N(G34)/100+K34*N(I34)/100*N(J34)/2)/(K34-N(H34)/100-K34*N(I34)/100*N(J34)/2)&lt;=0,"",C34*(K34+N(G34)/100+K34*N(I34)/100*N(J34)/2)/(K34-N(H34)/100-K34*N(I34)/100*N(J34)/2))))</f>
        <v/>
      </c>
    </row>
    <row r="36">
      <c r="A36" s="15" t="inlineStr">
        <is>
          <t>Total gross PnL</t>
        </is>
      </c>
      <c r="L36" s="16">
        <f>IF(COUNT(L5:L34)=0,"",SUM(L5:L34))</f>
        <v>500</v>
      </c>
    </row>
    <row r="37">
      <c r="A37" s="15" t="inlineStr">
        <is>
          <t>Total fees</t>
        </is>
      </c>
      <c r="M37" s="16">
        <f>IF(COUNT(M5:M34)=0,"",SUM(M5:M34))</f>
        <v>8.25</v>
      </c>
    </row>
    <row r="38">
      <c r="A38" s="15" t="inlineStr">
        <is>
          <t>Total funding</t>
        </is>
      </c>
      <c r="N38" s="16">
        <f>IF(COUNT(N5:N34)=0,"",SUM(N5:N34))</f>
        <v>-7.6875</v>
      </c>
    </row>
    <row r="39">
      <c r="A39" s="15" t="inlineStr">
        <is>
          <t>Total net PnL</t>
        </is>
      </c>
      <c r="O39" s="16">
        <f>IF(COUNT(O5:O34)=0,"",SUM(O5:O34))</f>
        <v>484.0625</v>
      </c>
    </row>
    <row r="40">
      <c r="A40" s="15" t="inlineStr">
        <is>
          <t>Total initial margin</t>
        </is>
      </c>
      <c r="Q40" s="16">
        <f>IF(COUNT(Q5:Q34)=0,"",SUM(Q5:Q34))</f>
        <v>1000</v>
      </c>
    </row>
    <row r="41">
      <c r="A41" s="15" t="inlineStr">
        <is>
          <t>Net PnL on margin, rows with leverage (%)</t>
        </is>
      </c>
      <c r="R41" s="17">
        <f>IF(SUM(Q5:Q34)&gt;0,SUMIFS(O5:O34,Q5:Q34,"&gt;0")/SUM(Q5:Q34)*100,"")</f>
        <v>48.40625</v>
      </c>
    </row>
    <row r="43">
      <c r="A43" t="inlineStr">
        <is>
          <t>Educational tool, not financial advice. The values on this sheet are a hypothetical example.</t>
        </is>
      </c>
    </row>
  </sheetData>
  <dataValidations count="5">
    <dataValidation sqref="B5:B34" showDropDown="0" showInputMessage="0" showErrorMessage="0" allowBlank="1" error="Choose Long or Short." type="list">
      <formula1>"Long,Short"</formula1>
    </dataValidation>
    <dataValidation sqref="C5:E34" showDropDown="0" showInputMessage="0" showErrorMessage="0" allowBlank="1" error="Enter a number above 0." type="decimal" operator="greaterThan">
      <formula1>0</formula1>
    </dataValidation>
    <dataValidation sqref="F5:F34" showDropDown="0" showInputMessage="0" showErrorMessage="0" allowBlank="1" error="Leverage must be 1 or more, or leave it empty." type="decimal" operator="greaterThanOrEqual">
      <formula1>1</formula1>
    </dataValidation>
    <dataValidation sqref="G5:I34" showDropDown="0" showInputMessage="0" showErrorMessage="0" allowBlank="1" error="Enter a percent between -100 and 100, or leave it empty." type="decimal" operator="between">
      <formula1>-99.99</formula1>
      <formula2>99.99</formula2>
    </dataValidation>
    <dataValidation sqref="J5:J34" showDropDown="0" showInputMessage="0" showErrorMessage="0" allowBlank="1" error="Enter zero or more." type="decimal" operator="greaterThanOrEqual">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CarrotFunding</dc:creator>
  <dc:title>Crypto futures PnL trade log</dc:title>
  <dcterms:created xsi:type="dcterms:W3CDTF">2026-10-10T00:00:00Z</dcterms:created>
  <dcterms:modified xsi:type="dcterms:W3CDTF">2026-10-10T00:00:00Z</dcterms:modified>
</cp:coreProperties>
</file>