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Trade plan" sheetId="2" state="visible" r:id="rId2"/>
    <sheet name="Example (hypothetical)" sheetId="3" state="visible" r:id="rId3"/>
  </sheets>
  <definedNames/>
  <calcPr calcId="124519" fullCalcOnLoad="1"/>
</workbook>
</file>

<file path=xl/styles.xml><?xml version="1.0" encoding="utf-8"?>
<styleSheet xmlns="http://schemas.openxmlformats.org/spreadsheetml/2006/main">
  <numFmts count="4">
    <numFmt numFmtId="164" formatCode="#,##0.####"/>
    <numFmt numFmtId="165" formatCode="0.000"/>
    <numFmt numFmtId="166" formatCode="0.0"/>
    <numFmt numFmtId="167" formatCode="#,##0.000000"/>
  </numFmts>
  <fonts count="4">
    <font>
      <name val="Calibri"/>
      <family val="2"/>
      <color theme="1"/>
      <sz val="11"/>
      <scheme val="minor"/>
    </font>
    <font>
      <b val="1"/>
    </font>
    <font>
      <b val="1"/>
      <sz val="13"/>
    </font>
    <font>
      <b val="1"/>
      <color rgb="00FFFFFF"/>
    </font>
  </fonts>
  <fills count="4">
    <fill>
      <patternFill/>
    </fill>
    <fill>
      <patternFill patternType="gray125"/>
    </fill>
    <fill>
      <patternFill patternType="solid">
        <fgColor rgb="00FFF2CC"/>
      </patternFill>
    </fill>
    <fill>
      <patternFill patternType="solid">
        <fgColor rgb="000D2A2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0" fontId="1" fillId="0" borderId="0" pivotButton="0" quotePrefix="0" xfId="0"/>
    <xf numFmtId="4" fontId="0" fillId="2" borderId="1" pivotButton="0" quotePrefix="0" xfId="0"/>
    <xf numFmtId="0" fontId="3" fillId="3" borderId="1" applyAlignment="1" pivotButton="0" quotePrefix="0" xfId="0">
      <alignment vertical="center" wrapText="1"/>
    </xf>
    <xf numFmtId="0" fontId="0" fillId="0" borderId="1" pivotButton="0" quotePrefix="0" xfId="0"/>
    <xf numFmtId="164" fontId="0" fillId="2" borderId="1" pivotButton="0" quotePrefix="0" xfId="0"/>
    <xf numFmtId="2" fontId="0" fillId="2" borderId="1" pivotButton="0" quotePrefix="0" xfId="0"/>
    <xf numFmtId="165" fontId="0" fillId="2" borderId="1" pivotButton="0" quotePrefix="0" xfId="0"/>
    <xf numFmtId="166" fontId="0" fillId="2" borderId="1" pivotButton="0" quotePrefix="0" xfId="0"/>
    <xf numFmtId="4" fontId="0" fillId="0" borderId="1" pivotButton="0" quotePrefix="0" xfId="0"/>
    <xf numFmtId="164" fontId="0" fillId="0" borderId="1" pivotButton="0" quotePrefix="0" xfId="0"/>
    <xf numFmtId="2" fontId="0" fillId="0" borderId="1" pivotButton="0" quotePrefix="0" xfId="0"/>
    <xf numFmtId="167" fontId="0" fillId="0" borderId="1" pivotButton="0" quotePrefix="0" xfId="0"/>
    <xf numFmtId="4"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10" customWidth="1" min="1" max="1"/>
  </cols>
  <sheetData>
    <row r="1">
      <c r="A1" s="1" t="inlineStr">
        <is>
          <t>Position size trade plan</t>
        </is>
      </c>
    </row>
    <row r="2">
      <c r="A2" s="1" t="inlineStr">
        <is>
          <t>Educational tool, not financial advice.</t>
        </is>
      </c>
    </row>
    <row r="3">
      <c r="A3" s="2" t="inlineStr"/>
    </row>
    <row r="4">
      <c r="A4" s="1" t="inlineStr">
        <is>
          <t>How to use</t>
        </is>
      </c>
    </row>
    <row r="5">
      <c r="A5" s="2" t="inlineStr">
        <is>
          <t>1. Open the sheet "Trade plan". It starts empty. Enter your account balance in the yellow cell B3.</t>
        </is>
      </c>
    </row>
    <row r="6">
      <c r="A6" s="2" t="inlineStr">
        <is>
          <t>2. Use one row per trade: entry price, stop-loss price and risk as % of the balance. Fee per side (%) and leverage are optional.</t>
        </is>
      </c>
    </row>
    <row r="7">
      <c r="A7" s="2" t="inlineStr">
        <is>
          <t>3. Read the size in coins of the base asset. Round it down to the step your venue allows.</t>
        </is>
      </c>
    </row>
    <row r="8">
      <c r="A8" s="2" t="inlineStr">
        <is>
          <t>4. The total at the bottom adds up the risk of all rows, so you see what several open trades risk together.</t>
        </is>
      </c>
    </row>
    <row r="9">
      <c r="A9" s="2" t="inlineStr"/>
    </row>
    <row r="10">
      <c r="A10" s="1" t="inlineStr">
        <is>
          <t>Formulas</t>
        </is>
      </c>
    </row>
    <row r="11">
      <c r="A11" s="2" t="inlineStr">
        <is>
          <t>risk USD = balance x risk% / 100</t>
        </is>
      </c>
    </row>
    <row r="12">
      <c r="A12" s="2" t="inlineStr">
        <is>
          <t>stop distance = |entry - stop|; a stop below the entry is a long, above it a short</t>
        </is>
      </c>
    </row>
    <row r="13">
      <c r="A13" s="2" t="inlineStr">
        <is>
          <t>fee per coin = fee% / 100 x (entry + stop)   (0 if the fee cell is empty)</t>
        </is>
      </c>
    </row>
    <row r="14">
      <c r="A14" s="2" t="inlineStr">
        <is>
          <t>size = risk USD / (stop distance + fee per coin)</t>
        </is>
      </c>
    </row>
    <row r="15">
      <c r="A15" s="2" t="inlineStr">
        <is>
          <t>notional = size x entry; margin = notional / leverage (empty without leverage)</t>
        </is>
      </c>
    </row>
    <row r="16">
      <c r="A16" s="2" t="inlineStr">
        <is>
          <t>loss at stop = size x (stop distance + fee per coin) = risk USD</t>
        </is>
      </c>
    </row>
    <row r="17">
      <c r="A17" s="2" t="inlineStr"/>
    </row>
    <row r="18">
      <c r="A18" s="1" t="inlineStr">
        <is>
          <t>Example values</t>
        </is>
      </c>
    </row>
    <row r="19">
      <c r="A19" s="2" t="inlineStr">
        <is>
          <t>The sheet "Example (hypothetical)" shows a hypothetical example with invented numbers, the same as the worked example on the web page: one long trade with a fee of 0.06% per side and 3x leverage. Leave the fee cell empty to see the size without fees. They say nothing about any venue, any account or any CarrotFunding product, and they are not defaults for your own sheet. "Trade plan" does not read it.</t>
        </is>
      </c>
    </row>
    <row r="20">
      <c r="A20" s="2" t="inlineStr"/>
    </row>
    <row r="21">
      <c r="A21" s="1" t="inlineStr">
        <is>
          <t>Limits</t>
        </is>
      </c>
    </row>
    <row r="22">
      <c r="A22" s="2" t="inlineStr">
        <is>
          <t>Linear contracts only. No slippage, funding, partial fills, margin tiers, lot-size rounding or liquidation price. A stop that fills beyond your stop price loses more. Your venue's exact rules, fees and margin tiers decide. Results are estimates.</t>
        </is>
      </c>
    </row>
    <row r="23">
      <c r="A23" s="2" t="inlineStr"/>
    </row>
    <row r="24">
      <c r="A24" s="1" t="inlineStr">
        <is>
          <t>Online calculator</t>
        </is>
      </c>
    </row>
    <row r="25">
      <c r="A25" s="2" t="inlineStr">
        <is>
          <t>https://carrotfunding.io/tools/position-size-calculator/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31"/>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8" customWidth="1" min="1" max="1"/>
    <col width="13" customWidth="1" min="2" max="2"/>
    <col width="13" customWidth="1" min="3" max="3"/>
    <col width="13" customWidth="1" min="4" max="4"/>
    <col width="13" customWidth="1" min="5" max="5"/>
    <col width="12" customWidth="1" min="6" max="6"/>
    <col width="13" customWidth="1" min="7" max="7"/>
    <col width="13" customWidth="1" min="8" max="8"/>
    <col width="13" customWidth="1" min="9" max="9"/>
    <col width="13" customWidth="1" min="10" max="10"/>
    <col width="14" customWidth="1" min="11" max="11"/>
    <col width="15" customWidth="1" min="12" max="12"/>
    <col width="16" customWidth="1" min="13" max="13"/>
    <col width="18" customWidth="1" min="14" max="14"/>
    <col width="22" customWidth="1" min="15" max="15"/>
  </cols>
  <sheetData>
    <row r="1">
      <c r="A1" s="3" t="inlineStr">
        <is>
          <t>Position size trade plan</t>
        </is>
      </c>
    </row>
    <row r="3">
      <c r="A3" s="4" t="inlineStr">
        <is>
          <t>Account balance (USD)</t>
        </is>
      </c>
      <c r="B3" s="5" t="n"/>
    </row>
    <row r="4">
      <c r="A4" t="inlineStr">
        <is>
          <t>Yellow cells are inputs. All other cells are formulas.</t>
        </is>
      </c>
    </row>
    <row r="6" ht="32" customHeight="1">
      <c r="A6" s="6" t="inlineStr">
        <is>
          <t>Trade</t>
        </is>
      </c>
      <c r="B6" s="6" t="inlineStr">
        <is>
          <t>Entry price</t>
        </is>
      </c>
      <c r="C6" s="6" t="inlineStr">
        <is>
          <t>Stop price</t>
        </is>
      </c>
      <c r="D6" s="6" t="inlineStr">
        <is>
          <t>Risk (% of balance)</t>
        </is>
      </c>
      <c r="E6" s="6" t="inlineStr">
        <is>
          <t>Fee per side (%)</t>
        </is>
      </c>
      <c r="F6" s="6" t="inlineStr">
        <is>
          <t>Leverage (x)</t>
        </is>
      </c>
      <c r="G6" s="6" t="inlineStr">
        <is>
          <t>Direction</t>
        </is>
      </c>
      <c r="H6" s="6" t="inlineStr">
        <is>
          <t>Risk (USD)</t>
        </is>
      </c>
      <c r="I6" s="6" t="inlineStr">
        <is>
          <t>Stop distance</t>
        </is>
      </c>
      <c r="J6" s="6" t="inlineStr">
        <is>
          <t>Stop distance (%)</t>
        </is>
      </c>
      <c r="K6" s="6" t="inlineStr">
        <is>
          <t>Size (coins)</t>
        </is>
      </c>
      <c r="L6" s="6" t="inlineStr">
        <is>
          <t>Notional (USD)</t>
        </is>
      </c>
      <c r="M6" s="6" t="inlineStr">
        <is>
          <t>Initial margin (USD)</t>
        </is>
      </c>
      <c r="N6" s="6" t="inlineStr">
        <is>
          <t>Loss at stop incl. fees (USD)</t>
        </is>
      </c>
      <c r="O6" s="6" t="inlineStr">
        <is>
          <t>Check</t>
        </is>
      </c>
    </row>
    <row r="7">
      <c r="A7" s="7" t="n">
        <v>1</v>
      </c>
      <c r="B7" s="8" t="n"/>
      <c r="C7" s="8" t="n"/>
      <c r="D7" s="9" t="n"/>
      <c r="E7" s="10" t="n"/>
      <c r="F7" s="11" t="n"/>
      <c r="G7" s="7">
        <f>IF(OR(B7="",C7=""),"",IF(C7&lt;B7,"Long",IF(C7&gt;B7,"Short","Stop = entry")))</f>
        <v/>
      </c>
      <c r="H7" s="12">
        <f>IF(OR(D7="",$B$3=""),"",$B$3*D7/100)</f>
        <v/>
      </c>
      <c r="I7" s="13">
        <f>IF(OR(B7="",C7=""),"",ABS(B7-C7))</f>
        <v/>
      </c>
      <c r="J7" s="14">
        <f>IF(OR(I7="",N(B7)&lt;=0),"",I7/B7*100)</f>
        <v/>
      </c>
      <c r="K7" s="15">
        <f>IF(OR(H7="",I7="",N(I7)=0),"",H7/(I7+N(E7)/100*(B7+C7)))</f>
        <v/>
      </c>
      <c r="L7" s="12">
        <f>IF(K7="","",K7*B7)</f>
        <v/>
      </c>
      <c r="M7" s="12">
        <f>IF(OR(L7="",N(F7)&lt;1),"",L7/F7)</f>
        <v/>
      </c>
      <c r="N7" s="12">
        <f>IF(K7="","",K7*(I7+N(E7)/100*(B7+C7)))</f>
        <v/>
      </c>
      <c r="O7" s="7">
        <f>IF(M7="","",IF(M7&gt;$B$3,"Margin above balance","OK"))</f>
        <v/>
      </c>
    </row>
    <row r="8">
      <c r="A8" s="7" t="n">
        <v>2</v>
      </c>
      <c r="B8" s="8" t="n"/>
      <c r="C8" s="8" t="n"/>
      <c r="D8" s="9" t="n"/>
      <c r="E8" s="10" t="n"/>
      <c r="F8" s="11" t="n"/>
      <c r="G8" s="7">
        <f>IF(OR(B8="",C8=""),"",IF(C8&lt;B8,"Long",IF(C8&gt;B8,"Short","Stop = entry")))</f>
        <v/>
      </c>
      <c r="H8" s="12">
        <f>IF(OR(D8="",$B$3=""),"",$B$3*D8/100)</f>
        <v/>
      </c>
      <c r="I8" s="13">
        <f>IF(OR(B8="",C8=""),"",ABS(B8-C8))</f>
        <v/>
      </c>
      <c r="J8" s="14">
        <f>IF(OR(I8="",N(B8)&lt;=0),"",I8/B8*100)</f>
        <v/>
      </c>
      <c r="K8" s="15">
        <f>IF(OR(H8="",I8="",N(I8)=0),"",H8/(I8+N(E8)/100*(B8+C8)))</f>
        <v/>
      </c>
      <c r="L8" s="12">
        <f>IF(K8="","",K8*B8)</f>
        <v/>
      </c>
      <c r="M8" s="12">
        <f>IF(OR(L8="",N(F8)&lt;1),"",L8/F8)</f>
        <v/>
      </c>
      <c r="N8" s="12">
        <f>IF(K8="","",K8*(I8+N(E8)/100*(B8+C8)))</f>
        <v/>
      </c>
      <c r="O8" s="7">
        <f>IF(M8="","",IF(M8&gt;$B$3,"Margin above balance","OK"))</f>
        <v/>
      </c>
    </row>
    <row r="9">
      <c r="A9" s="7" t="n">
        <v>3</v>
      </c>
      <c r="B9" s="8" t="n"/>
      <c r="C9" s="8" t="n"/>
      <c r="D9" s="9" t="n"/>
      <c r="E9" s="10" t="n"/>
      <c r="F9" s="11" t="n"/>
      <c r="G9" s="7">
        <f>IF(OR(B9="",C9=""),"",IF(C9&lt;B9,"Long",IF(C9&gt;B9,"Short","Stop = entry")))</f>
        <v/>
      </c>
      <c r="H9" s="12">
        <f>IF(OR(D9="",$B$3=""),"",$B$3*D9/100)</f>
        <v/>
      </c>
      <c r="I9" s="13">
        <f>IF(OR(B9="",C9=""),"",ABS(B9-C9))</f>
        <v/>
      </c>
      <c r="J9" s="14">
        <f>IF(OR(I9="",N(B9)&lt;=0),"",I9/B9*100)</f>
        <v/>
      </c>
      <c r="K9" s="15">
        <f>IF(OR(H9="",I9="",N(I9)=0),"",H9/(I9+N(E9)/100*(B9+C9)))</f>
        <v/>
      </c>
      <c r="L9" s="12">
        <f>IF(K9="","",K9*B9)</f>
        <v/>
      </c>
      <c r="M9" s="12">
        <f>IF(OR(L9="",N(F9)&lt;1),"",L9/F9)</f>
        <v/>
      </c>
      <c r="N9" s="12">
        <f>IF(K9="","",K9*(I9+N(E9)/100*(B9+C9)))</f>
        <v/>
      </c>
      <c r="O9" s="7">
        <f>IF(M9="","",IF(M9&gt;$B$3,"Margin above balance","OK"))</f>
        <v/>
      </c>
    </row>
    <row r="10">
      <c r="A10" s="7" t="n">
        <v>4</v>
      </c>
      <c r="B10" s="8" t="n"/>
      <c r="C10" s="8" t="n"/>
      <c r="D10" s="9" t="n"/>
      <c r="E10" s="10" t="n"/>
      <c r="F10" s="11" t="n"/>
      <c r="G10" s="7">
        <f>IF(OR(B10="",C10=""),"",IF(C10&lt;B10,"Long",IF(C10&gt;B10,"Short","Stop = entry")))</f>
        <v/>
      </c>
      <c r="H10" s="12">
        <f>IF(OR(D10="",$B$3=""),"",$B$3*D10/100)</f>
        <v/>
      </c>
      <c r="I10" s="13">
        <f>IF(OR(B10="",C10=""),"",ABS(B10-C10))</f>
        <v/>
      </c>
      <c r="J10" s="14">
        <f>IF(OR(I10="",N(B10)&lt;=0),"",I10/B10*100)</f>
        <v/>
      </c>
      <c r="K10" s="15">
        <f>IF(OR(H10="",I10="",N(I10)=0),"",H10/(I10+N(E10)/100*(B10+C10)))</f>
        <v/>
      </c>
      <c r="L10" s="12">
        <f>IF(K10="","",K10*B10)</f>
        <v/>
      </c>
      <c r="M10" s="12">
        <f>IF(OR(L10="",N(F10)&lt;1),"",L10/F10)</f>
        <v/>
      </c>
      <c r="N10" s="12">
        <f>IF(K10="","",K10*(I10+N(E10)/100*(B10+C10)))</f>
        <v/>
      </c>
      <c r="O10" s="7">
        <f>IF(M10="","",IF(M10&gt;$B$3,"Margin above balance","OK"))</f>
        <v/>
      </c>
    </row>
    <row r="11">
      <c r="A11" s="7" t="n">
        <v>5</v>
      </c>
      <c r="B11" s="8" t="n"/>
      <c r="C11" s="8" t="n"/>
      <c r="D11" s="9" t="n"/>
      <c r="E11" s="10" t="n"/>
      <c r="F11" s="11" t="n"/>
      <c r="G11" s="7">
        <f>IF(OR(B11="",C11=""),"",IF(C11&lt;B11,"Long",IF(C11&gt;B11,"Short","Stop = entry")))</f>
        <v/>
      </c>
      <c r="H11" s="12">
        <f>IF(OR(D11="",$B$3=""),"",$B$3*D11/100)</f>
        <v/>
      </c>
      <c r="I11" s="13">
        <f>IF(OR(B11="",C11=""),"",ABS(B11-C11))</f>
        <v/>
      </c>
      <c r="J11" s="14">
        <f>IF(OR(I11="",N(B11)&lt;=0),"",I11/B11*100)</f>
        <v/>
      </c>
      <c r="K11" s="15">
        <f>IF(OR(H11="",I11="",N(I11)=0),"",H11/(I11+N(E11)/100*(B11+C11)))</f>
        <v/>
      </c>
      <c r="L11" s="12">
        <f>IF(K11="","",K11*B11)</f>
        <v/>
      </c>
      <c r="M11" s="12">
        <f>IF(OR(L11="",N(F11)&lt;1),"",L11/F11)</f>
        <v/>
      </c>
      <c r="N11" s="12">
        <f>IF(K11="","",K11*(I11+N(E11)/100*(B11+C11)))</f>
        <v/>
      </c>
      <c r="O11" s="7">
        <f>IF(M11="","",IF(M11&gt;$B$3,"Margin above balance","OK"))</f>
        <v/>
      </c>
    </row>
    <row r="12">
      <c r="A12" s="7" t="n">
        <v>6</v>
      </c>
      <c r="B12" s="8" t="n"/>
      <c r="C12" s="8" t="n"/>
      <c r="D12" s="9" t="n"/>
      <c r="E12" s="10" t="n"/>
      <c r="F12" s="11" t="n"/>
      <c r="G12" s="7">
        <f>IF(OR(B12="",C12=""),"",IF(C12&lt;B12,"Long",IF(C12&gt;B12,"Short","Stop = entry")))</f>
        <v/>
      </c>
      <c r="H12" s="12">
        <f>IF(OR(D12="",$B$3=""),"",$B$3*D12/100)</f>
        <v/>
      </c>
      <c r="I12" s="13">
        <f>IF(OR(B12="",C12=""),"",ABS(B12-C12))</f>
        <v/>
      </c>
      <c r="J12" s="14">
        <f>IF(OR(I12="",N(B12)&lt;=0),"",I12/B12*100)</f>
        <v/>
      </c>
      <c r="K12" s="15">
        <f>IF(OR(H12="",I12="",N(I12)=0),"",H12/(I12+N(E12)/100*(B12+C12)))</f>
        <v/>
      </c>
      <c r="L12" s="12">
        <f>IF(K12="","",K12*B12)</f>
        <v/>
      </c>
      <c r="M12" s="12">
        <f>IF(OR(L12="",N(F12)&lt;1),"",L12/F12)</f>
        <v/>
      </c>
      <c r="N12" s="12">
        <f>IF(K12="","",K12*(I12+N(E12)/100*(B12+C12)))</f>
        <v/>
      </c>
      <c r="O12" s="7">
        <f>IF(M12="","",IF(M12&gt;$B$3,"Margin above balance","OK"))</f>
        <v/>
      </c>
    </row>
    <row r="13">
      <c r="A13" s="7" t="n">
        <v>7</v>
      </c>
      <c r="B13" s="8" t="n"/>
      <c r="C13" s="8" t="n"/>
      <c r="D13" s="9" t="n"/>
      <c r="E13" s="10" t="n"/>
      <c r="F13" s="11" t="n"/>
      <c r="G13" s="7">
        <f>IF(OR(B13="",C13=""),"",IF(C13&lt;B13,"Long",IF(C13&gt;B13,"Short","Stop = entry")))</f>
        <v/>
      </c>
      <c r="H13" s="12">
        <f>IF(OR(D13="",$B$3=""),"",$B$3*D13/100)</f>
        <v/>
      </c>
      <c r="I13" s="13">
        <f>IF(OR(B13="",C13=""),"",ABS(B13-C13))</f>
        <v/>
      </c>
      <c r="J13" s="14">
        <f>IF(OR(I13="",N(B13)&lt;=0),"",I13/B13*100)</f>
        <v/>
      </c>
      <c r="K13" s="15">
        <f>IF(OR(H13="",I13="",N(I13)=0),"",H13/(I13+N(E13)/100*(B13+C13)))</f>
        <v/>
      </c>
      <c r="L13" s="12">
        <f>IF(K13="","",K13*B13)</f>
        <v/>
      </c>
      <c r="M13" s="12">
        <f>IF(OR(L13="",N(F13)&lt;1),"",L13/F13)</f>
        <v/>
      </c>
      <c r="N13" s="12">
        <f>IF(K13="","",K13*(I13+N(E13)/100*(B13+C13)))</f>
        <v/>
      </c>
      <c r="O13" s="7">
        <f>IF(M13="","",IF(M13&gt;$B$3,"Margin above balance","OK"))</f>
        <v/>
      </c>
    </row>
    <row r="14">
      <c r="A14" s="7" t="n">
        <v>8</v>
      </c>
      <c r="B14" s="8" t="n"/>
      <c r="C14" s="8" t="n"/>
      <c r="D14" s="9" t="n"/>
      <c r="E14" s="10" t="n"/>
      <c r="F14" s="11" t="n"/>
      <c r="G14" s="7">
        <f>IF(OR(B14="",C14=""),"",IF(C14&lt;B14,"Long",IF(C14&gt;B14,"Short","Stop = entry")))</f>
        <v/>
      </c>
      <c r="H14" s="12">
        <f>IF(OR(D14="",$B$3=""),"",$B$3*D14/100)</f>
        <v/>
      </c>
      <c r="I14" s="13">
        <f>IF(OR(B14="",C14=""),"",ABS(B14-C14))</f>
        <v/>
      </c>
      <c r="J14" s="14">
        <f>IF(OR(I14="",N(B14)&lt;=0),"",I14/B14*100)</f>
        <v/>
      </c>
      <c r="K14" s="15">
        <f>IF(OR(H14="",I14="",N(I14)=0),"",H14/(I14+N(E14)/100*(B14+C14)))</f>
        <v/>
      </c>
      <c r="L14" s="12">
        <f>IF(K14="","",K14*B14)</f>
        <v/>
      </c>
      <c r="M14" s="12">
        <f>IF(OR(L14="",N(F14)&lt;1),"",L14/F14)</f>
        <v/>
      </c>
      <c r="N14" s="12">
        <f>IF(K14="","",K14*(I14+N(E14)/100*(B14+C14)))</f>
        <v/>
      </c>
      <c r="O14" s="7">
        <f>IF(M14="","",IF(M14&gt;$B$3,"Margin above balance","OK"))</f>
        <v/>
      </c>
    </row>
    <row r="15">
      <c r="A15" s="7" t="n">
        <v>9</v>
      </c>
      <c r="B15" s="8" t="n"/>
      <c r="C15" s="8" t="n"/>
      <c r="D15" s="9" t="n"/>
      <c r="E15" s="10" t="n"/>
      <c r="F15" s="11" t="n"/>
      <c r="G15" s="7">
        <f>IF(OR(B15="",C15=""),"",IF(C15&lt;B15,"Long",IF(C15&gt;B15,"Short","Stop = entry")))</f>
        <v/>
      </c>
      <c r="H15" s="12">
        <f>IF(OR(D15="",$B$3=""),"",$B$3*D15/100)</f>
        <v/>
      </c>
      <c r="I15" s="13">
        <f>IF(OR(B15="",C15=""),"",ABS(B15-C15))</f>
        <v/>
      </c>
      <c r="J15" s="14">
        <f>IF(OR(I15="",N(B15)&lt;=0),"",I15/B15*100)</f>
        <v/>
      </c>
      <c r="K15" s="15">
        <f>IF(OR(H15="",I15="",N(I15)=0),"",H15/(I15+N(E15)/100*(B15+C15)))</f>
        <v/>
      </c>
      <c r="L15" s="12">
        <f>IF(K15="","",K15*B15)</f>
        <v/>
      </c>
      <c r="M15" s="12">
        <f>IF(OR(L15="",N(F15)&lt;1),"",L15/F15)</f>
        <v/>
      </c>
      <c r="N15" s="12">
        <f>IF(K15="","",K15*(I15+N(E15)/100*(B15+C15)))</f>
        <v/>
      </c>
      <c r="O15" s="7">
        <f>IF(M15="","",IF(M15&gt;$B$3,"Margin above balance","OK"))</f>
        <v/>
      </c>
    </row>
    <row r="16">
      <c r="A16" s="7" t="n">
        <v>10</v>
      </c>
      <c r="B16" s="8" t="n"/>
      <c r="C16" s="8" t="n"/>
      <c r="D16" s="9" t="n"/>
      <c r="E16" s="10" t="n"/>
      <c r="F16" s="11" t="n"/>
      <c r="G16" s="7">
        <f>IF(OR(B16="",C16=""),"",IF(C16&lt;B16,"Long",IF(C16&gt;B16,"Short","Stop = entry")))</f>
        <v/>
      </c>
      <c r="H16" s="12">
        <f>IF(OR(D16="",$B$3=""),"",$B$3*D16/100)</f>
        <v/>
      </c>
      <c r="I16" s="13">
        <f>IF(OR(B16="",C16=""),"",ABS(B16-C16))</f>
        <v/>
      </c>
      <c r="J16" s="14">
        <f>IF(OR(I16="",N(B16)&lt;=0),"",I16/B16*100)</f>
        <v/>
      </c>
      <c r="K16" s="15">
        <f>IF(OR(H16="",I16="",N(I16)=0),"",H16/(I16+N(E16)/100*(B16+C16)))</f>
        <v/>
      </c>
      <c r="L16" s="12">
        <f>IF(K16="","",K16*B16)</f>
        <v/>
      </c>
      <c r="M16" s="12">
        <f>IF(OR(L16="",N(F16)&lt;1),"",L16/F16)</f>
        <v/>
      </c>
      <c r="N16" s="12">
        <f>IF(K16="","",K16*(I16+N(E16)/100*(B16+C16)))</f>
        <v/>
      </c>
      <c r="O16" s="7">
        <f>IF(M16="","",IF(M16&gt;$B$3,"Margin above balance","OK"))</f>
        <v/>
      </c>
    </row>
    <row r="17">
      <c r="A17" s="7" t="n">
        <v>11</v>
      </c>
      <c r="B17" s="8" t="n"/>
      <c r="C17" s="8" t="n"/>
      <c r="D17" s="9" t="n"/>
      <c r="E17" s="10" t="n"/>
      <c r="F17" s="11" t="n"/>
      <c r="G17" s="7">
        <f>IF(OR(B17="",C17=""),"",IF(C17&lt;B17,"Long",IF(C17&gt;B17,"Short","Stop = entry")))</f>
        <v/>
      </c>
      <c r="H17" s="12">
        <f>IF(OR(D17="",$B$3=""),"",$B$3*D17/100)</f>
        <v/>
      </c>
      <c r="I17" s="13">
        <f>IF(OR(B17="",C17=""),"",ABS(B17-C17))</f>
        <v/>
      </c>
      <c r="J17" s="14">
        <f>IF(OR(I17="",N(B17)&lt;=0),"",I17/B17*100)</f>
        <v/>
      </c>
      <c r="K17" s="15">
        <f>IF(OR(H17="",I17="",N(I17)=0),"",H17/(I17+N(E17)/100*(B17+C17)))</f>
        <v/>
      </c>
      <c r="L17" s="12">
        <f>IF(K17="","",K17*B17)</f>
        <v/>
      </c>
      <c r="M17" s="12">
        <f>IF(OR(L17="",N(F17)&lt;1),"",L17/F17)</f>
        <v/>
      </c>
      <c r="N17" s="12">
        <f>IF(K17="","",K17*(I17+N(E17)/100*(B17+C17)))</f>
        <v/>
      </c>
      <c r="O17" s="7">
        <f>IF(M17="","",IF(M17&gt;$B$3,"Margin above balance","OK"))</f>
        <v/>
      </c>
    </row>
    <row r="18">
      <c r="A18" s="7" t="n">
        <v>12</v>
      </c>
      <c r="B18" s="8" t="n"/>
      <c r="C18" s="8" t="n"/>
      <c r="D18" s="9" t="n"/>
      <c r="E18" s="10" t="n"/>
      <c r="F18" s="11" t="n"/>
      <c r="G18" s="7">
        <f>IF(OR(B18="",C18=""),"",IF(C18&lt;B18,"Long",IF(C18&gt;B18,"Short","Stop = entry")))</f>
        <v/>
      </c>
      <c r="H18" s="12">
        <f>IF(OR(D18="",$B$3=""),"",$B$3*D18/100)</f>
        <v/>
      </c>
      <c r="I18" s="13">
        <f>IF(OR(B18="",C18=""),"",ABS(B18-C18))</f>
        <v/>
      </c>
      <c r="J18" s="14">
        <f>IF(OR(I18="",N(B18)&lt;=0),"",I18/B18*100)</f>
        <v/>
      </c>
      <c r="K18" s="15">
        <f>IF(OR(H18="",I18="",N(I18)=0),"",H18/(I18+N(E18)/100*(B18+C18)))</f>
        <v/>
      </c>
      <c r="L18" s="12">
        <f>IF(K18="","",K18*B18)</f>
        <v/>
      </c>
      <c r="M18" s="12">
        <f>IF(OR(L18="",N(F18)&lt;1),"",L18/F18)</f>
        <v/>
      </c>
      <c r="N18" s="12">
        <f>IF(K18="","",K18*(I18+N(E18)/100*(B18+C18)))</f>
        <v/>
      </c>
      <c r="O18" s="7">
        <f>IF(M18="","",IF(M18&gt;$B$3,"Margin above balance","OK"))</f>
        <v/>
      </c>
    </row>
    <row r="19">
      <c r="A19" s="7" t="n">
        <v>13</v>
      </c>
      <c r="B19" s="8" t="n"/>
      <c r="C19" s="8" t="n"/>
      <c r="D19" s="9" t="n"/>
      <c r="E19" s="10" t="n"/>
      <c r="F19" s="11" t="n"/>
      <c r="G19" s="7">
        <f>IF(OR(B19="",C19=""),"",IF(C19&lt;B19,"Long",IF(C19&gt;B19,"Short","Stop = entry")))</f>
        <v/>
      </c>
      <c r="H19" s="12">
        <f>IF(OR(D19="",$B$3=""),"",$B$3*D19/100)</f>
        <v/>
      </c>
      <c r="I19" s="13">
        <f>IF(OR(B19="",C19=""),"",ABS(B19-C19))</f>
        <v/>
      </c>
      <c r="J19" s="14">
        <f>IF(OR(I19="",N(B19)&lt;=0),"",I19/B19*100)</f>
        <v/>
      </c>
      <c r="K19" s="15">
        <f>IF(OR(H19="",I19="",N(I19)=0),"",H19/(I19+N(E19)/100*(B19+C19)))</f>
        <v/>
      </c>
      <c r="L19" s="12">
        <f>IF(K19="","",K19*B19)</f>
        <v/>
      </c>
      <c r="M19" s="12">
        <f>IF(OR(L19="",N(F19)&lt;1),"",L19/F19)</f>
        <v/>
      </c>
      <c r="N19" s="12">
        <f>IF(K19="","",K19*(I19+N(E19)/100*(B19+C19)))</f>
        <v/>
      </c>
      <c r="O19" s="7">
        <f>IF(M19="","",IF(M19&gt;$B$3,"Margin above balance","OK"))</f>
        <v/>
      </c>
    </row>
    <row r="20">
      <c r="A20" s="7" t="n">
        <v>14</v>
      </c>
      <c r="B20" s="8" t="n"/>
      <c r="C20" s="8" t="n"/>
      <c r="D20" s="9" t="n"/>
      <c r="E20" s="10" t="n"/>
      <c r="F20" s="11" t="n"/>
      <c r="G20" s="7">
        <f>IF(OR(B20="",C20=""),"",IF(C20&lt;B20,"Long",IF(C20&gt;B20,"Short","Stop = entry")))</f>
        <v/>
      </c>
      <c r="H20" s="12">
        <f>IF(OR(D20="",$B$3=""),"",$B$3*D20/100)</f>
        <v/>
      </c>
      <c r="I20" s="13">
        <f>IF(OR(B20="",C20=""),"",ABS(B20-C20))</f>
        <v/>
      </c>
      <c r="J20" s="14">
        <f>IF(OR(I20="",N(B20)&lt;=0),"",I20/B20*100)</f>
        <v/>
      </c>
      <c r="K20" s="15">
        <f>IF(OR(H20="",I20="",N(I20)=0),"",H20/(I20+N(E20)/100*(B20+C20)))</f>
        <v/>
      </c>
      <c r="L20" s="12">
        <f>IF(K20="","",K20*B20)</f>
        <v/>
      </c>
      <c r="M20" s="12">
        <f>IF(OR(L20="",N(F20)&lt;1),"",L20/F20)</f>
        <v/>
      </c>
      <c r="N20" s="12">
        <f>IF(K20="","",K20*(I20+N(E20)/100*(B20+C20)))</f>
        <v/>
      </c>
      <c r="O20" s="7">
        <f>IF(M20="","",IF(M20&gt;$B$3,"Margin above balance","OK"))</f>
        <v/>
      </c>
    </row>
    <row r="21">
      <c r="A21" s="7" t="n">
        <v>15</v>
      </c>
      <c r="B21" s="8" t="n"/>
      <c r="C21" s="8" t="n"/>
      <c r="D21" s="9" t="n"/>
      <c r="E21" s="10" t="n"/>
      <c r="F21" s="11" t="n"/>
      <c r="G21" s="7">
        <f>IF(OR(B21="",C21=""),"",IF(C21&lt;B21,"Long",IF(C21&gt;B21,"Short","Stop = entry")))</f>
        <v/>
      </c>
      <c r="H21" s="12">
        <f>IF(OR(D21="",$B$3=""),"",$B$3*D21/100)</f>
        <v/>
      </c>
      <c r="I21" s="13">
        <f>IF(OR(B21="",C21=""),"",ABS(B21-C21))</f>
        <v/>
      </c>
      <c r="J21" s="14">
        <f>IF(OR(I21="",N(B21)&lt;=0),"",I21/B21*100)</f>
        <v/>
      </c>
      <c r="K21" s="15">
        <f>IF(OR(H21="",I21="",N(I21)=0),"",H21/(I21+N(E21)/100*(B21+C21)))</f>
        <v/>
      </c>
      <c r="L21" s="12">
        <f>IF(K21="","",K21*B21)</f>
        <v/>
      </c>
      <c r="M21" s="12">
        <f>IF(OR(L21="",N(F21)&lt;1),"",L21/F21)</f>
        <v/>
      </c>
      <c r="N21" s="12">
        <f>IF(K21="","",K21*(I21+N(E21)/100*(B21+C21)))</f>
        <v/>
      </c>
      <c r="O21" s="7">
        <f>IF(M21="","",IF(M21&gt;$B$3,"Margin above balance","OK"))</f>
        <v/>
      </c>
    </row>
    <row r="22">
      <c r="A22" s="7" t="n">
        <v>16</v>
      </c>
      <c r="B22" s="8" t="n"/>
      <c r="C22" s="8" t="n"/>
      <c r="D22" s="9" t="n"/>
      <c r="E22" s="10" t="n"/>
      <c r="F22" s="11" t="n"/>
      <c r="G22" s="7">
        <f>IF(OR(B22="",C22=""),"",IF(C22&lt;B22,"Long",IF(C22&gt;B22,"Short","Stop = entry")))</f>
        <v/>
      </c>
      <c r="H22" s="12">
        <f>IF(OR(D22="",$B$3=""),"",$B$3*D22/100)</f>
        <v/>
      </c>
      <c r="I22" s="13">
        <f>IF(OR(B22="",C22=""),"",ABS(B22-C22))</f>
        <v/>
      </c>
      <c r="J22" s="14">
        <f>IF(OR(I22="",N(B22)&lt;=0),"",I22/B22*100)</f>
        <v/>
      </c>
      <c r="K22" s="15">
        <f>IF(OR(H22="",I22="",N(I22)=0),"",H22/(I22+N(E22)/100*(B22+C22)))</f>
        <v/>
      </c>
      <c r="L22" s="12">
        <f>IF(K22="","",K22*B22)</f>
        <v/>
      </c>
      <c r="M22" s="12">
        <f>IF(OR(L22="",N(F22)&lt;1),"",L22/F22)</f>
        <v/>
      </c>
      <c r="N22" s="12">
        <f>IF(K22="","",K22*(I22+N(E22)/100*(B22+C22)))</f>
        <v/>
      </c>
      <c r="O22" s="7">
        <f>IF(M22="","",IF(M22&gt;$B$3,"Margin above balance","OK"))</f>
        <v/>
      </c>
    </row>
    <row r="23">
      <c r="A23" s="7" t="n">
        <v>17</v>
      </c>
      <c r="B23" s="8" t="n"/>
      <c r="C23" s="8" t="n"/>
      <c r="D23" s="9" t="n"/>
      <c r="E23" s="10" t="n"/>
      <c r="F23" s="11" t="n"/>
      <c r="G23" s="7">
        <f>IF(OR(B23="",C23=""),"",IF(C23&lt;B23,"Long",IF(C23&gt;B23,"Short","Stop = entry")))</f>
        <v/>
      </c>
      <c r="H23" s="12">
        <f>IF(OR(D23="",$B$3=""),"",$B$3*D23/100)</f>
        <v/>
      </c>
      <c r="I23" s="13">
        <f>IF(OR(B23="",C23=""),"",ABS(B23-C23))</f>
        <v/>
      </c>
      <c r="J23" s="14">
        <f>IF(OR(I23="",N(B23)&lt;=0),"",I23/B23*100)</f>
        <v/>
      </c>
      <c r="K23" s="15">
        <f>IF(OR(H23="",I23="",N(I23)=0),"",H23/(I23+N(E23)/100*(B23+C23)))</f>
        <v/>
      </c>
      <c r="L23" s="12">
        <f>IF(K23="","",K23*B23)</f>
        <v/>
      </c>
      <c r="M23" s="12">
        <f>IF(OR(L23="",N(F23)&lt;1),"",L23/F23)</f>
        <v/>
      </c>
      <c r="N23" s="12">
        <f>IF(K23="","",K23*(I23+N(E23)/100*(B23+C23)))</f>
        <v/>
      </c>
      <c r="O23" s="7">
        <f>IF(M23="","",IF(M23&gt;$B$3,"Margin above balance","OK"))</f>
        <v/>
      </c>
    </row>
    <row r="24">
      <c r="A24" s="7" t="n">
        <v>18</v>
      </c>
      <c r="B24" s="8" t="n"/>
      <c r="C24" s="8" t="n"/>
      <c r="D24" s="9" t="n"/>
      <c r="E24" s="10" t="n"/>
      <c r="F24" s="11" t="n"/>
      <c r="G24" s="7">
        <f>IF(OR(B24="",C24=""),"",IF(C24&lt;B24,"Long",IF(C24&gt;B24,"Short","Stop = entry")))</f>
        <v/>
      </c>
      <c r="H24" s="12">
        <f>IF(OR(D24="",$B$3=""),"",$B$3*D24/100)</f>
        <v/>
      </c>
      <c r="I24" s="13">
        <f>IF(OR(B24="",C24=""),"",ABS(B24-C24))</f>
        <v/>
      </c>
      <c r="J24" s="14">
        <f>IF(OR(I24="",N(B24)&lt;=0),"",I24/B24*100)</f>
        <v/>
      </c>
      <c r="K24" s="15">
        <f>IF(OR(H24="",I24="",N(I24)=0),"",H24/(I24+N(E24)/100*(B24+C24)))</f>
        <v/>
      </c>
      <c r="L24" s="12">
        <f>IF(K24="","",K24*B24)</f>
        <v/>
      </c>
      <c r="M24" s="12">
        <f>IF(OR(L24="",N(F24)&lt;1),"",L24/F24)</f>
        <v/>
      </c>
      <c r="N24" s="12">
        <f>IF(K24="","",K24*(I24+N(E24)/100*(B24+C24)))</f>
        <v/>
      </c>
      <c r="O24" s="7">
        <f>IF(M24="","",IF(M24&gt;$B$3,"Margin above balance","OK"))</f>
        <v/>
      </c>
    </row>
    <row r="25">
      <c r="A25" s="7" t="n">
        <v>19</v>
      </c>
      <c r="B25" s="8" t="n"/>
      <c r="C25" s="8" t="n"/>
      <c r="D25" s="9" t="n"/>
      <c r="E25" s="10" t="n"/>
      <c r="F25" s="11" t="n"/>
      <c r="G25" s="7">
        <f>IF(OR(B25="",C25=""),"",IF(C25&lt;B25,"Long",IF(C25&gt;B25,"Short","Stop = entry")))</f>
        <v/>
      </c>
      <c r="H25" s="12">
        <f>IF(OR(D25="",$B$3=""),"",$B$3*D25/100)</f>
        <v/>
      </c>
      <c r="I25" s="13">
        <f>IF(OR(B25="",C25=""),"",ABS(B25-C25))</f>
        <v/>
      </c>
      <c r="J25" s="14">
        <f>IF(OR(I25="",N(B25)&lt;=0),"",I25/B25*100)</f>
        <v/>
      </c>
      <c r="K25" s="15">
        <f>IF(OR(H25="",I25="",N(I25)=0),"",H25/(I25+N(E25)/100*(B25+C25)))</f>
        <v/>
      </c>
      <c r="L25" s="12">
        <f>IF(K25="","",K25*B25)</f>
        <v/>
      </c>
      <c r="M25" s="12">
        <f>IF(OR(L25="",N(F25)&lt;1),"",L25/F25)</f>
        <v/>
      </c>
      <c r="N25" s="12">
        <f>IF(K25="","",K25*(I25+N(E25)/100*(B25+C25)))</f>
        <v/>
      </c>
      <c r="O25" s="7">
        <f>IF(M25="","",IF(M25&gt;$B$3,"Margin above balance","OK"))</f>
        <v/>
      </c>
    </row>
    <row r="26">
      <c r="A26" s="7" t="n">
        <v>20</v>
      </c>
      <c r="B26" s="8" t="n"/>
      <c r="C26" s="8" t="n"/>
      <c r="D26" s="9" t="n"/>
      <c r="E26" s="10" t="n"/>
      <c r="F26" s="11" t="n"/>
      <c r="G26" s="7">
        <f>IF(OR(B26="",C26=""),"",IF(C26&lt;B26,"Long",IF(C26&gt;B26,"Short","Stop = entry")))</f>
        <v/>
      </c>
      <c r="H26" s="12">
        <f>IF(OR(D26="",$B$3=""),"",$B$3*D26/100)</f>
        <v/>
      </c>
      <c r="I26" s="13">
        <f>IF(OR(B26="",C26=""),"",ABS(B26-C26))</f>
        <v/>
      </c>
      <c r="J26" s="14">
        <f>IF(OR(I26="",N(B26)&lt;=0),"",I26/B26*100)</f>
        <v/>
      </c>
      <c r="K26" s="15">
        <f>IF(OR(H26="",I26="",N(I26)=0),"",H26/(I26+N(E26)/100*(B26+C26)))</f>
        <v/>
      </c>
      <c r="L26" s="12">
        <f>IF(K26="","",K26*B26)</f>
        <v/>
      </c>
      <c r="M26" s="12">
        <f>IF(OR(L26="",N(F26)&lt;1),"",L26/F26)</f>
        <v/>
      </c>
      <c r="N26" s="12">
        <f>IF(K26="","",K26*(I26+N(E26)/100*(B26+C26)))</f>
        <v/>
      </c>
      <c r="O26" s="7">
        <f>IF(M26="","",IF(M26&gt;$B$3,"Margin above balance","OK"))</f>
        <v/>
      </c>
    </row>
    <row r="28">
      <c r="A28" s="4" t="inlineStr">
        <is>
          <t>Total risk (USD)</t>
        </is>
      </c>
      <c r="H28" s="16">
        <f>IF(COUNT(H7:H26)=0,"",SUM(H7:H26))</f>
        <v/>
      </c>
    </row>
    <row r="29">
      <c r="A29" s="4" t="inlineStr">
        <is>
          <t>Total risk (% of balance)</t>
        </is>
      </c>
      <c r="H29" s="17">
        <f>IF(AND(N($B$3)&gt;0,COUNT(H7:H26)&gt;0),SUM(H7:H26)/$B$3*100,"")</f>
        <v/>
      </c>
    </row>
    <row r="31">
      <c r="A31" t="inlineStr">
        <is>
          <t>Educational tool, not financial advice.</t>
        </is>
      </c>
    </row>
  </sheetData>
  <dataValidations count="3">
    <dataValidation sqref="B3 B7:D26" showDropDown="0" showInputMessage="0" showErrorMessage="0" allowBlank="1" error="Enter a number above 0." type="decimal" operator="greaterThan">
      <formula1>0</formula1>
    </dataValidation>
    <dataValidation sqref="E7:E26" showDropDown="0" showInputMessage="0" showErrorMessage="0" allowBlank="1" error="Enter a fee between 0 and 5 percent, or leave it empty." type="decimal" operator="between">
      <formula1>0</formula1>
      <formula2>5</formula2>
    </dataValidation>
    <dataValidation sqref="F7:F26" showDropDown="0" showInputMessage="0" showErrorMessage="0" allowBlank="1" error="Leverage must be 1 or more, or leave it empty." type="decimal" operator="greaterThanOrEqual">
      <formula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31"/>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8" customWidth="1" min="1" max="1"/>
    <col width="13" customWidth="1" min="2" max="2"/>
    <col width="13" customWidth="1" min="3" max="3"/>
    <col width="13" customWidth="1" min="4" max="4"/>
    <col width="13" customWidth="1" min="5" max="5"/>
    <col width="12" customWidth="1" min="6" max="6"/>
    <col width="13" customWidth="1" min="7" max="7"/>
    <col width="13" customWidth="1" min="8" max="8"/>
    <col width="13" customWidth="1" min="9" max="9"/>
    <col width="13" customWidth="1" min="10" max="10"/>
    <col width="14" customWidth="1" min="11" max="11"/>
    <col width="15" customWidth="1" min="12" max="12"/>
    <col width="16" customWidth="1" min="13" max="13"/>
    <col width="18" customWidth="1" min="14" max="14"/>
    <col width="22" customWidth="1" min="15" max="15"/>
  </cols>
  <sheetData>
    <row r="1">
      <c r="A1" s="3" t="inlineStr">
        <is>
          <t>Hypothetical example: position size trade plan</t>
        </is>
      </c>
    </row>
    <row r="2">
      <c r="A2" s="4" t="inlineStr">
        <is>
          <t>Hypothetical example: the numbers are invented, the same as the worked example on the web page, and say nothing about any venue or any account. Use the sheet "Trade plan" for your own trades.</t>
        </is>
      </c>
    </row>
    <row r="3">
      <c r="A3" s="4" t="inlineStr">
        <is>
          <t>Account balance (USD)</t>
        </is>
      </c>
      <c r="B3" s="5" t="n">
        <v>12500</v>
      </c>
    </row>
    <row r="4">
      <c r="A4" t="inlineStr">
        <is>
          <t>Yellow cells are inputs. All other cells are formulas.</t>
        </is>
      </c>
    </row>
    <row r="6" ht="32" customHeight="1">
      <c r="A6" s="6" t="inlineStr">
        <is>
          <t>Trade</t>
        </is>
      </c>
      <c r="B6" s="6" t="inlineStr">
        <is>
          <t>Entry price</t>
        </is>
      </c>
      <c r="C6" s="6" t="inlineStr">
        <is>
          <t>Stop price</t>
        </is>
      </c>
      <c r="D6" s="6" t="inlineStr">
        <is>
          <t>Risk (% of balance)</t>
        </is>
      </c>
      <c r="E6" s="6" t="inlineStr">
        <is>
          <t>Fee per side (%)</t>
        </is>
      </c>
      <c r="F6" s="6" t="inlineStr">
        <is>
          <t>Leverage (x)</t>
        </is>
      </c>
      <c r="G6" s="6" t="inlineStr">
        <is>
          <t>Direction</t>
        </is>
      </c>
      <c r="H6" s="6" t="inlineStr">
        <is>
          <t>Risk (USD)</t>
        </is>
      </c>
      <c r="I6" s="6" t="inlineStr">
        <is>
          <t>Stop distance</t>
        </is>
      </c>
      <c r="J6" s="6" t="inlineStr">
        <is>
          <t>Stop distance (%)</t>
        </is>
      </c>
      <c r="K6" s="6" t="inlineStr">
        <is>
          <t>Size (coins)</t>
        </is>
      </c>
      <c r="L6" s="6" t="inlineStr">
        <is>
          <t>Notional (USD)</t>
        </is>
      </c>
      <c r="M6" s="6" t="inlineStr">
        <is>
          <t>Initial margin (USD)</t>
        </is>
      </c>
      <c r="N6" s="6" t="inlineStr">
        <is>
          <t>Loss at stop incl. fees (USD)</t>
        </is>
      </c>
      <c r="O6" s="6" t="inlineStr">
        <is>
          <t>Check</t>
        </is>
      </c>
    </row>
    <row r="7">
      <c r="A7" s="7" t="n">
        <v>1</v>
      </c>
      <c r="B7" s="8" t="n">
        <v>3200</v>
      </c>
      <c r="C7" s="8" t="n">
        <v>3136</v>
      </c>
      <c r="D7" s="9" t="n">
        <v>1</v>
      </c>
      <c r="E7" s="10" t="n">
        <v>0.06</v>
      </c>
      <c r="F7" s="11" t="n">
        <v>3</v>
      </c>
      <c r="G7" s="7" t="str">
        <f>IF(OR(B7="",C7=""),"",IF(C7&lt;B7,"Long",IF(C7&gt;B7,"Short","Stop = entry")))</f>
        <v>Long</v>
      </c>
      <c r="H7" s="12">
        <f>IF(OR(D7="",$B$3=""),"",$B$3*D7/100)</f>
        <v>125</v>
      </c>
      <c r="I7" s="13">
        <f>IF(OR(B7="",C7=""),"",ABS(B7-C7))</f>
        <v>64</v>
      </c>
      <c r="J7" s="14">
        <f>IF(OR(I7="",N(B7)&lt;=0),"",I7/B7*100)</f>
        <v>2</v>
      </c>
      <c r="K7" s="15">
        <f>IF(OR(H7="",I7="",N(I7)=0),"",H7/(I7+N(E7)/100*(B7+C7)))</f>
        <v>1.8436143099867852</v>
      </c>
      <c r="L7" s="12">
        <f>IF(K7="","",K7*B7)</f>
        <v>5899.5657919577125</v>
      </c>
      <c r="M7" s="12">
        <f>IF(OR(L7="",N(F7)&lt;1),"",L7/F7)</f>
        <v>1966.5219306525707</v>
      </c>
      <c r="N7" s="12">
        <f>IF(K7="","",K7*(I7+N(E7)/100*(B7+C7)))</f>
        <v>125</v>
      </c>
      <c r="O7" s="7" t="str">
        <f>IF(M7="","",IF(M7&gt;$B$3,"Margin above balance","OK"))</f>
        <v>OK</v>
      </c>
    </row>
    <row r="8">
      <c r="A8" s="7" t="n">
        <v>2</v>
      </c>
      <c r="B8" s="8" t="n"/>
      <c r="C8" s="8" t="n"/>
      <c r="D8" s="9" t="n"/>
      <c r="E8" s="10" t="n"/>
      <c r="F8" s="11" t="n"/>
      <c r="G8" s="7" t="str">
        <f>IF(OR(B8="",C8=""),"",IF(C8&lt;B8,"Long",IF(C8&gt;B8,"Short","Stop = entry")))</f>
        <v/>
      </c>
      <c r="H8" s="12" t="str">
        <f>IF(OR(D8="",$B$3=""),"",$B$3*D8/100)</f>
        <v/>
      </c>
      <c r="I8" s="13" t="str">
        <f>IF(OR(B8="",C8=""),"",ABS(B8-C8))</f>
        <v/>
      </c>
      <c r="J8" s="14" t="str">
        <f>IF(OR(I8="",N(B8)&lt;=0),"",I8/B8*100)</f>
        <v/>
      </c>
      <c r="K8" s="15" t="str">
        <f>IF(OR(H8="",I8="",N(I8)=0),"",H8/(I8+N(E8)/100*(B8+C8)))</f>
        <v/>
      </c>
      <c r="L8" s="12" t="str">
        <f>IF(K8="","",K8*B8)</f>
        <v/>
      </c>
      <c r="M8" s="12" t="str">
        <f>IF(OR(L8="",N(F8)&lt;1),"",L8/F8)</f>
        <v/>
      </c>
      <c r="N8" s="12" t="str">
        <f>IF(K8="","",K8*(I8+N(E8)/100*(B8+C8)))</f>
        <v/>
      </c>
      <c r="O8" s="7" t="str">
        <f>IF(M8="","",IF(M8&gt;$B$3,"Margin above balance","OK"))</f>
        <v/>
      </c>
    </row>
    <row r="9">
      <c r="A9" s="7" t="n">
        <v>3</v>
      </c>
      <c r="B9" s="8" t="n"/>
      <c r="C9" s="8" t="n"/>
      <c r="D9" s="9" t="n"/>
      <c r="E9" s="10" t="n"/>
      <c r="F9" s="11" t="n"/>
      <c r="G9" s="7" t="str">
        <f>IF(OR(B9="",C9=""),"",IF(C9&lt;B9,"Long",IF(C9&gt;B9,"Short","Stop = entry")))</f>
        <v/>
      </c>
      <c r="H9" s="12" t="str">
        <f>IF(OR(D9="",$B$3=""),"",$B$3*D9/100)</f>
        <v/>
      </c>
      <c r="I9" s="13" t="str">
        <f>IF(OR(B9="",C9=""),"",ABS(B9-C9))</f>
        <v/>
      </c>
      <c r="J9" s="14" t="str">
        <f>IF(OR(I9="",N(B9)&lt;=0),"",I9/B9*100)</f>
        <v/>
      </c>
      <c r="K9" s="15" t="str">
        <f>IF(OR(H9="",I9="",N(I9)=0),"",H9/(I9+N(E9)/100*(B9+C9)))</f>
        <v/>
      </c>
      <c r="L9" s="12" t="str">
        <f>IF(K9="","",K9*B9)</f>
        <v/>
      </c>
      <c r="M9" s="12" t="str">
        <f>IF(OR(L9="",N(F9)&lt;1),"",L9/F9)</f>
        <v/>
      </c>
      <c r="N9" s="12" t="str">
        <f>IF(K9="","",K9*(I9+N(E9)/100*(B9+C9)))</f>
        <v/>
      </c>
      <c r="O9" s="7" t="str">
        <f>IF(M9="","",IF(M9&gt;$B$3,"Margin above balance","OK"))</f>
        <v/>
      </c>
    </row>
    <row r="10">
      <c r="A10" s="7" t="n">
        <v>4</v>
      </c>
      <c r="B10" s="8" t="n"/>
      <c r="C10" s="8" t="n"/>
      <c r="D10" s="9" t="n"/>
      <c r="E10" s="10" t="n"/>
      <c r="F10" s="11" t="n"/>
      <c r="G10" s="7" t="str">
        <f>IF(OR(B10="",C10=""),"",IF(C10&lt;B10,"Long",IF(C10&gt;B10,"Short","Stop = entry")))</f>
        <v/>
      </c>
      <c r="H10" s="12" t="str">
        <f>IF(OR(D10="",$B$3=""),"",$B$3*D10/100)</f>
        <v/>
      </c>
      <c r="I10" s="13" t="str">
        <f>IF(OR(B10="",C10=""),"",ABS(B10-C10))</f>
        <v/>
      </c>
      <c r="J10" s="14" t="str">
        <f>IF(OR(I10="",N(B10)&lt;=0),"",I10/B10*100)</f>
        <v/>
      </c>
      <c r="K10" s="15" t="str">
        <f>IF(OR(H10="",I10="",N(I10)=0),"",H10/(I10+N(E10)/100*(B10+C10)))</f>
        <v/>
      </c>
      <c r="L10" s="12" t="str">
        <f>IF(K10="","",K10*B10)</f>
        <v/>
      </c>
      <c r="M10" s="12" t="str">
        <f>IF(OR(L10="",N(F10)&lt;1),"",L10/F10)</f>
        <v/>
      </c>
      <c r="N10" s="12" t="str">
        <f>IF(K10="","",K10*(I10+N(E10)/100*(B10+C10)))</f>
        <v/>
      </c>
      <c r="O10" s="7" t="str">
        <f>IF(M10="","",IF(M10&gt;$B$3,"Margin above balance","OK"))</f>
        <v/>
      </c>
    </row>
    <row r="11">
      <c r="A11" s="7" t="n">
        <v>5</v>
      </c>
      <c r="B11" s="8" t="n"/>
      <c r="C11" s="8" t="n"/>
      <c r="D11" s="9" t="n"/>
      <c r="E11" s="10" t="n"/>
      <c r="F11" s="11" t="n"/>
      <c r="G11" s="7" t="str">
        <f>IF(OR(B11="",C11=""),"",IF(C11&lt;B11,"Long",IF(C11&gt;B11,"Short","Stop = entry")))</f>
        <v/>
      </c>
      <c r="H11" s="12" t="str">
        <f>IF(OR(D11="",$B$3=""),"",$B$3*D11/100)</f>
        <v/>
      </c>
      <c r="I11" s="13" t="str">
        <f>IF(OR(B11="",C11=""),"",ABS(B11-C11))</f>
        <v/>
      </c>
      <c r="J11" s="14" t="str">
        <f>IF(OR(I11="",N(B11)&lt;=0),"",I11/B11*100)</f>
        <v/>
      </c>
      <c r="K11" s="15" t="str">
        <f>IF(OR(H11="",I11="",N(I11)=0),"",H11/(I11+N(E11)/100*(B11+C11)))</f>
        <v/>
      </c>
      <c r="L11" s="12" t="str">
        <f>IF(K11="","",K11*B11)</f>
        <v/>
      </c>
      <c r="M11" s="12" t="str">
        <f>IF(OR(L11="",N(F11)&lt;1),"",L11/F11)</f>
        <v/>
      </c>
      <c r="N11" s="12" t="str">
        <f>IF(K11="","",K11*(I11+N(E11)/100*(B11+C11)))</f>
        <v/>
      </c>
      <c r="O11" s="7" t="str">
        <f>IF(M11="","",IF(M11&gt;$B$3,"Margin above balance","OK"))</f>
        <v/>
      </c>
    </row>
    <row r="12">
      <c r="A12" s="7" t="n">
        <v>6</v>
      </c>
      <c r="B12" s="8" t="n"/>
      <c r="C12" s="8" t="n"/>
      <c r="D12" s="9" t="n"/>
      <c r="E12" s="10" t="n"/>
      <c r="F12" s="11" t="n"/>
      <c r="G12" s="7" t="str">
        <f>IF(OR(B12="",C12=""),"",IF(C12&lt;B12,"Long",IF(C12&gt;B12,"Short","Stop = entry")))</f>
        <v/>
      </c>
      <c r="H12" s="12" t="str">
        <f>IF(OR(D12="",$B$3=""),"",$B$3*D12/100)</f>
        <v/>
      </c>
      <c r="I12" s="13" t="str">
        <f>IF(OR(B12="",C12=""),"",ABS(B12-C12))</f>
        <v/>
      </c>
      <c r="J12" s="14" t="str">
        <f>IF(OR(I12="",N(B12)&lt;=0),"",I12/B12*100)</f>
        <v/>
      </c>
      <c r="K12" s="15" t="str">
        <f>IF(OR(H12="",I12="",N(I12)=0),"",H12/(I12+N(E12)/100*(B12+C12)))</f>
        <v/>
      </c>
      <c r="L12" s="12" t="str">
        <f>IF(K12="","",K12*B12)</f>
        <v/>
      </c>
      <c r="M12" s="12" t="str">
        <f>IF(OR(L12="",N(F12)&lt;1),"",L12/F12)</f>
        <v/>
      </c>
      <c r="N12" s="12" t="str">
        <f>IF(K12="","",K12*(I12+N(E12)/100*(B12+C12)))</f>
        <v/>
      </c>
      <c r="O12" s="7" t="str">
        <f>IF(M12="","",IF(M12&gt;$B$3,"Margin above balance","OK"))</f>
        <v/>
      </c>
    </row>
    <row r="13">
      <c r="A13" s="7" t="n">
        <v>7</v>
      </c>
      <c r="B13" s="8" t="n"/>
      <c r="C13" s="8" t="n"/>
      <c r="D13" s="9" t="n"/>
      <c r="E13" s="10" t="n"/>
      <c r="F13" s="11" t="n"/>
      <c r="G13" s="7" t="str">
        <f>IF(OR(B13="",C13=""),"",IF(C13&lt;B13,"Long",IF(C13&gt;B13,"Short","Stop = entry")))</f>
        <v/>
      </c>
      <c r="H13" s="12" t="str">
        <f>IF(OR(D13="",$B$3=""),"",$B$3*D13/100)</f>
        <v/>
      </c>
      <c r="I13" s="13" t="str">
        <f>IF(OR(B13="",C13=""),"",ABS(B13-C13))</f>
        <v/>
      </c>
      <c r="J13" s="14" t="str">
        <f>IF(OR(I13="",N(B13)&lt;=0),"",I13/B13*100)</f>
        <v/>
      </c>
      <c r="K13" s="15" t="str">
        <f>IF(OR(H13="",I13="",N(I13)=0),"",H13/(I13+N(E13)/100*(B13+C13)))</f>
        <v/>
      </c>
      <c r="L13" s="12" t="str">
        <f>IF(K13="","",K13*B13)</f>
        <v/>
      </c>
      <c r="M13" s="12" t="str">
        <f>IF(OR(L13="",N(F13)&lt;1),"",L13/F13)</f>
        <v/>
      </c>
      <c r="N13" s="12" t="str">
        <f>IF(K13="","",K13*(I13+N(E13)/100*(B13+C13)))</f>
        <v/>
      </c>
      <c r="O13" s="7" t="str">
        <f>IF(M13="","",IF(M13&gt;$B$3,"Margin above balance","OK"))</f>
        <v/>
      </c>
    </row>
    <row r="14">
      <c r="A14" s="7" t="n">
        <v>8</v>
      </c>
      <c r="B14" s="8" t="n"/>
      <c r="C14" s="8" t="n"/>
      <c r="D14" s="9" t="n"/>
      <c r="E14" s="10" t="n"/>
      <c r="F14" s="11" t="n"/>
      <c r="G14" s="7" t="str">
        <f>IF(OR(B14="",C14=""),"",IF(C14&lt;B14,"Long",IF(C14&gt;B14,"Short","Stop = entry")))</f>
        <v/>
      </c>
      <c r="H14" s="12" t="str">
        <f>IF(OR(D14="",$B$3=""),"",$B$3*D14/100)</f>
        <v/>
      </c>
      <c r="I14" s="13" t="str">
        <f>IF(OR(B14="",C14=""),"",ABS(B14-C14))</f>
        <v/>
      </c>
      <c r="J14" s="14" t="str">
        <f>IF(OR(I14="",N(B14)&lt;=0),"",I14/B14*100)</f>
        <v/>
      </c>
      <c r="K14" s="15" t="str">
        <f>IF(OR(H14="",I14="",N(I14)=0),"",H14/(I14+N(E14)/100*(B14+C14)))</f>
        <v/>
      </c>
      <c r="L14" s="12" t="str">
        <f>IF(K14="","",K14*B14)</f>
        <v/>
      </c>
      <c r="M14" s="12" t="str">
        <f>IF(OR(L14="",N(F14)&lt;1),"",L14/F14)</f>
        <v/>
      </c>
      <c r="N14" s="12" t="str">
        <f>IF(K14="","",K14*(I14+N(E14)/100*(B14+C14)))</f>
        <v/>
      </c>
      <c r="O14" s="7" t="str">
        <f>IF(M14="","",IF(M14&gt;$B$3,"Margin above balance","OK"))</f>
        <v/>
      </c>
    </row>
    <row r="15">
      <c r="A15" s="7" t="n">
        <v>9</v>
      </c>
      <c r="B15" s="8" t="n"/>
      <c r="C15" s="8" t="n"/>
      <c r="D15" s="9" t="n"/>
      <c r="E15" s="10" t="n"/>
      <c r="F15" s="11" t="n"/>
      <c r="G15" s="7" t="str">
        <f>IF(OR(B15="",C15=""),"",IF(C15&lt;B15,"Long",IF(C15&gt;B15,"Short","Stop = entry")))</f>
        <v/>
      </c>
      <c r="H15" s="12" t="str">
        <f>IF(OR(D15="",$B$3=""),"",$B$3*D15/100)</f>
        <v/>
      </c>
      <c r="I15" s="13" t="str">
        <f>IF(OR(B15="",C15=""),"",ABS(B15-C15))</f>
        <v/>
      </c>
      <c r="J15" s="14" t="str">
        <f>IF(OR(I15="",N(B15)&lt;=0),"",I15/B15*100)</f>
        <v/>
      </c>
      <c r="K15" s="15" t="str">
        <f>IF(OR(H15="",I15="",N(I15)=0),"",H15/(I15+N(E15)/100*(B15+C15)))</f>
        <v/>
      </c>
      <c r="L15" s="12" t="str">
        <f>IF(K15="","",K15*B15)</f>
        <v/>
      </c>
      <c r="M15" s="12" t="str">
        <f>IF(OR(L15="",N(F15)&lt;1),"",L15/F15)</f>
        <v/>
      </c>
      <c r="N15" s="12" t="str">
        <f>IF(K15="","",K15*(I15+N(E15)/100*(B15+C15)))</f>
        <v/>
      </c>
      <c r="O15" s="7" t="str">
        <f>IF(M15="","",IF(M15&gt;$B$3,"Margin above balance","OK"))</f>
        <v/>
      </c>
    </row>
    <row r="16">
      <c r="A16" s="7" t="n">
        <v>10</v>
      </c>
      <c r="B16" s="8" t="n"/>
      <c r="C16" s="8" t="n"/>
      <c r="D16" s="9" t="n"/>
      <c r="E16" s="10" t="n"/>
      <c r="F16" s="11" t="n"/>
      <c r="G16" s="7" t="str">
        <f>IF(OR(B16="",C16=""),"",IF(C16&lt;B16,"Long",IF(C16&gt;B16,"Short","Stop = entry")))</f>
        <v/>
      </c>
      <c r="H16" s="12" t="str">
        <f>IF(OR(D16="",$B$3=""),"",$B$3*D16/100)</f>
        <v/>
      </c>
      <c r="I16" s="13" t="str">
        <f>IF(OR(B16="",C16=""),"",ABS(B16-C16))</f>
        <v/>
      </c>
      <c r="J16" s="14" t="str">
        <f>IF(OR(I16="",N(B16)&lt;=0),"",I16/B16*100)</f>
        <v/>
      </c>
      <c r="K16" s="15" t="str">
        <f>IF(OR(H16="",I16="",N(I16)=0),"",H16/(I16+N(E16)/100*(B16+C16)))</f>
        <v/>
      </c>
      <c r="L16" s="12" t="str">
        <f>IF(K16="","",K16*B16)</f>
        <v/>
      </c>
      <c r="M16" s="12" t="str">
        <f>IF(OR(L16="",N(F16)&lt;1),"",L16/F16)</f>
        <v/>
      </c>
      <c r="N16" s="12" t="str">
        <f>IF(K16="","",K16*(I16+N(E16)/100*(B16+C16)))</f>
        <v/>
      </c>
      <c r="O16" s="7" t="str">
        <f>IF(M16="","",IF(M16&gt;$B$3,"Margin above balance","OK"))</f>
        <v/>
      </c>
    </row>
    <row r="17">
      <c r="A17" s="7" t="n">
        <v>11</v>
      </c>
      <c r="B17" s="8" t="n"/>
      <c r="C17" s="8" t="n"/>
      <c r="D17" s="9" t="n"/>
      <c r="E17" s="10" t="n"/>
      <c r="F17" s="11" t="n"/>
      <c r="G17" s="7" t="str">
        <f>IF(OR(B17="",C17=""),"",IF(C17&lt;B17,"Long",IF(C17&gt;B17,"Short","Stop = entry")))</f>
        <v/>
      </c>
      <c r="H17" s="12" t="str">
        <f>IF(OR(D17="",$B$3=""),"",$B$3*D17/100)</f>
        <v/>
      </c>
      <c r="I17" s="13" t="str">
        <f>IF(OR(B17="",C17=""),"",ABS(B17-C17))</f>
        <v/>
      </c>
      <c r="J17" s="14" t="str">
        <f>IF(OR(I17="",N(B17)&lt;=0),"",I17/B17*100)</f>
        <v/>
      </c>
      <c r="K17" s="15" t="str">
        <f>IF(OR(H17="",I17="",N(I17)=0),"",H17/(I17+N(E17)/100*(B17+C17)))</f>
        <v/>
      </c>
      <c r="L17" s="12" t="str">
        <f>IF(K17="","",K17*B17)</f>
        <v/>
      </c>
      <c r="M17" s="12" t="str">
        <f>IF(OR(L17="",N(F17)&lt;1),"",L17/F17)</f>
        <v/>
      </c>
      <c r="N17" s="12" t="str">
        <f>IF(K17="","",K17*(I17+N(E17)/100*(B17+C17)))</f>
        <v/>
      </c>
      <c r="O17" s="7" t="str">
        <f>IF(M17="","",IF(M17&gt;$B$3,"Margin above balance","OK"))</f>
        <v/>
      </c>
    </row>
    <row r="18">
      <c r="A18" s="7" t="n">
        <v>12</v>
      </c>
      <c r="B18" s="8" t="n"/>
      <c r="C18" s="8" t="n"/>
      <c r="D18" s="9" t="n"/>
      <c r="E18" s="10" t="n"/>
      <c r="F18" s="11" t="n"/>
      <c r="G18" s="7" t="str">
        <f>IF(OR(B18="",C18=""),"",IF(C18&lt;B18,"Long",IF(C18&gt;B18,"Short","Stop = entry")))</f>
        <v/>
      </c>
      <c r="H18" s="12" t="str">
        <f>IF(OR(D18="",$B$3=""),"",$B$3*D18/100)</f>
        <v/>
      </c>
      <c r="I18" s="13" t="str">
        <f>IF(OR(B18="",C18=""),"",ABS(B18-C18))</f>
        <v/>
      </c>
      <c r="J18" s="14" t="str">
        <f>IF(OR(I18="",N(B18)&lt;=0),"",I18/B18*100)</f>
        <v/>
      </c>
      <c r="K18" s="15" t="str">
        <f>IF(OR(H18="",I18="",N(I18)=0),"",H18/(I18+N(E18)/100*(B18+C18)))</f>
        <v/>
      </c>
      <c r="L18" s="12" t="str">
        <f>IF(K18="","",K18*B18)</f>
        <v/>
      </c>
      <c r="M18" s="12" t="str">
        <f>IF(OR(L18="",N(F18)&lt;1),"",L18/F18)</f>
        <v/>
      </c>
      <c r="N18" s="12" t="str">
        <f>IF(K18="","",K18*(I18+N(E18)/100*(B18+C18)))</f>
        <v/>
      </c>
      <c r="O18" s="7" t="str">
        <f>IF(M18="","",IF(M18&gt;$B$3,"Margin above balance","OK"))</f>
        <v/>
      </c>
    </row>
    <row r="19">
      <c r="A19" s="7" t="n">
        <v>13</v>
      </c>
      <c r="B19" s="8" t="n"/>
      <c r="C19" s="8" t="n"/>
      <c r="D19" s="9" t="n"/>
      <c r="E19" s="10" t="n"/>
      <c r="F19" s="11" t="n"/>
      <c r="G19" s="7" t="str">
        <f>IF(OR(B19="",C19=""),"",IF(C19&lt;B19,"Long",IF(C19&gt;B19,"Short","Stop = entry")))</f>
        <v/>
      </c>
      <c r="H19" s="12" t="str">
        <f>IF(OR(D19="",$B$3=""),"",$B$3*D19/100)</f>
        <v/>
      </c>
      <c r="I19" s="13" t="str">
        <f>IF(OR(B19="",C19=""),"",ABS(B19-C19))</f>
        <v/>
      </c>
      <c r="J19" s="14" t="str">
        <f>IF(OR(I19="",N(B19)&lt;=0),"",I19/B19*100)</f>
        <v/>
      </c>
      <c r="K19" s="15" t="str">
        <f>IF(OR(H19="",I19="",N(I19)=0),"",H19/(I19+N(E19)/100*(B19+C19)))</f>
        <v/>
      </c>
      <c r="L19" s="12" t="str">
        <f>IF(K19="","",K19*B19)</f>
        <v/>
      </c>
      <c r="M19" s="12" t="str">
        <f>IF(OR(L19="",N(F19)&lt;1),"",L19/F19)</f>
        <v/>
      </c>
      <c r="N19" s="12" t="str">
        <f>IF(K19="","",K19*(I19+N(E19)/100*(B19+C19)))</f>
        <v/>
      </c>
      <c r="O19" s="7" t="str">
        <f>IF(M19="","",IF(M19&gt;$B$3,"Margin above balance","OK"))</f>
        <v/>
      </c>
    </row>
    <row r="20">
      <c r="A20" s="7" t="n">
        <v>14</v>
      </c>
      <c r="B20" s="8" t="n"/>
      <c r="C20" s="8" t="n"/>
      <c r="D20" s="9" t="n"/>
      <c r="E20" s="10" t="n"/>
      <c r="F20" s="11" t="n"/>
      <c r="G20" s="7" t="str">
        <f>IF(OR(B20="",C20=""),"",IF(C20&lt;B20,"Long",IF(C20&gt;B20,"Short","Stop = entry")))</f>
        <v/>
      </c>
      <c r="H20" s="12" t="str">
        <f>IF(OR(D20="",$B$3=""),"",$B$3*D20/100)</f>
        <v/>
      </c>
      <c r="I20" s="13" t="str">
        <f>IF(OR(B20="",C20=""),"",ABS(B20-C20))</f>
        <v/>
      </c>
      <c r="J20" s="14" t="str">
        <f>IF(OR(I20="",N(B20)&lt;=0),"",I20/B20*100)</f>
        <v/>
      </c>
      <c r="K20" s="15" t="str">
        <f>IF(OR(H20="",I20="",N(I20)=0),"",H20/(I20+N(E20)/100*(B20+C20)))</f>
        <v/>
      </c>
      <c r="L20" s="12" t="str">
        <f>IF(K20="","",K20*B20)</f>
        <v/>
      </c>
      <c r="M20" s="12" t="str">
        <f>IF(OR(L20="",N(F20)&lt;1),"",L20/F20)</f>
        <v/>
      </c>
      <c r="N20" s="12" t="str">
        <f>IF(K20="","",K20*(I20+N(E20)/100*(B20+C20)))</f>
        <v/>
      </c>
      <c r="O20" s="7" t="str">
        <f>IF(M20="","",IF(M20&gt;$B$3,"Margin above balance","OK"))</f>
        <v/>
      </c>
    </row>
    <row r="21">
      <c r="A21" s="7" t="n">
        <v>15</v>
      </c>
      <c r="B21" s="8" t="n"/>
      <c r="C21" s="8" t="n"/>
      <c r="D21" s="9" t="n"/>
      <c r="E21" s="10" t="n"/>
      <c r="F21" s="11" t="n"/>
      <c r="G21" s="7" t="str">
        <f>IF(OR(B21="",C21=""),"",IF(C21&lt;B21,"Long",IF(C21&gt;B21,"Short","Stop = entry")))</f>
        <v/>
      </c>
      <c r="H21" s="12" t="str">
        <f>IF(OR(D21="",$B$3=""),"",$B$3*D21/100)</f>
        <v/>
      </c>
      <c r="I21" s="13" t="str">
        <f>IF(OR(B21="",C21=""),"",ABS(B21-C21))</f>
        <v/>
      </c>
      <c r="J21" s="14" t="str">
        <f>IF(OR(I21="",N(B21)&lt;=0),"",I21/B21*100)</f>
        <v/>
      </c>
      <c r="K21" s="15" t="str">
        <f>IF(OR(H21="",I21="",N(I21)=0),"",H21/(I21+N(E21)/100*(B21+C21)))</f>
        <v/>
      </c>
      <c r="L21" s="12" t="str">
        <f>IF(K21="","",K21*B21)</f>
        <v/>
      </c>
      <c r="M21" s="12" t="str">
        <f>IF(OR(L21="",N(F21)&lt;1),"",L21/F21)</f>
        <v/>
      </c>
      <c r="N21" s="12" t="str">
        <f>IF(K21="","",K21*(I21+N(E21)/100*(B21+C21)))</f>
        <v/>
      </c>
      <c r="O21" s="7" t="str">
        <f>IF(M21="","",IF(M21&gt;$B$3,"Margin above balance","OK"))</f>
        <v/>
      </c>
    </row>
    <row r="22">
      <c r="A22" s="7" t="n">
        <v>16</v>
      </c>
      <c r="B22" s="8" t="n"/>
      <c r="C22" s="8" t="n"/>
      <c r="D22" s="9" t="n"/>
      <c r="E22" s="10" t="n"/>
      <c r="F22" s="11" t="n"/>
      <c r="G22" s="7" t="str">
        <f>IF(OR(B22="",C22=""),"",IF(C22&lt;B22,"Long",IF(C22&gt;B22,"Short","Stop = entry")))</f>
        <v/>
      </c>
      <c r="H22" s="12" t="str">
        <f>IF(OR(D22="",$B$3=""),"",$B$3*D22/100)</f>
        <v/>
      </c>
      <c r="I22" s="13" t="str">
        <f>IF(OR(B22="",C22=""),"",ABS(B22-C22))</f>
        <v/>
      </c>
      <c r="J22" s="14" t="str">
        <f>IF(OR(I22="",N(B22)&lt;=0),"",I22/B22*100)</f>
        <v/>
      </c>
      <c r="K22" s="15" t="str">
        <f>IF(OR(H22="",I22="",N(I22)=0),"",H22/(I22+N(E22)/100*(B22+C22)))</f>
        <v/>
      </c>
      <c r="L22" s="12" t="str">
        <f>IF(K22="","",K22*B22)</f>
        <v/>
      </c>
      <c r="M22" s="12" t="str">
        <f>IF(OR(L22="",N(F22)&lt;1),"",L22/F22)</f>
        <v/>
      </c>
      <c r="N22" s="12" t="str">
        <f>IF(K22="","",K22*(I22+N(E22)/100*(B22+C22)))</f>
        <v/>
      </c>
      <c r="O22" s="7" t="str">
        <f>IF(M22="","",IF(M22&gt;$B$3,"Margin above balance","OK"))</f>
        <v/>
      </c>
    </row>
    <row r="23">
      <c r="A23" s="7" t="n">
        <v>17</v>
      </c>
      <c r="B23" s="8" t="n"/>
      <c r="C23" s="8" t="n"/>
      <c r="D23" s="9" t="n"/>
      <c r="E23" s="10" t="n"/>
      <c r="F23" s="11" t="n"/>
      <c r="G23" s="7" t="str">
        <f>IF(OR(B23="",C23=""),"",IF(C23&lt;B23,"Long",IF(C23&gt;B23,"Short","Stop = entry")))</f>
        <v/>
      </c>
      <c r="H23" s="12" t="str">
        <f>IF(OR(D23="",$B$3=""),"",$B$3*D23/100)</f>
        <v/>
      </c>
      <c r="I23" s="13" t="str">
        <f>IF(OR(B23="",C23=""),"",ABS(B23-C23))</f>
        <v/>
      </c>
      <c r="J23" s="14" t="str">
        <f>IF(OR(I23="",N(B23)&lt;=0),"",I23/B23*100)</f>
        <v/>
      </c>
      <c r="K23" s="15" t="str">
        <f>IF(OR(H23="",I23="",N(I23)=0),"",H23/(I23+N(E23)/100*(B23+C23)))</f>
        <v/>
      </c>
      <c r="L23" s="12" t="str">
        <f>IF(K23="","",K23*B23)</f>
        <v/>
      </c>
      <c r="M23" s="12" t="str">
        <f>IF(OR(L23="",N(F23)&lt;1),"",L23/F23)</f>
        <v/>
      </c>
      <c r="N23" s="12" t="str">
        <f>IF(K23="","",K23*(I23+N(E23)/100*(B23+C23)))</f>
        <v/>
      </c>
      <c r="O23" s="7" t="str">
        <f>IF(M23="","",IF(M23&gt;$B$3,"Margin above balance","OK"))</f>
        <v/>
      </c>
    </row>
    <row r="24">
      <c r="A24" s="7" t="n">
        <v>18</v>
      </c>
      <c r="B24" s="8" t="n"/>
      <c r="C24" s="8" t="n"/>
      <c r="D24" s="9" t="n"/>
      <c r="E24" s="10" t="n"/>
      <c r="F24" s="11" t="n"/>
      <c r="G24" s="7" t="str">
        <f>IF(OR(B24="",C24=""),"",IF(C24&lt;B24,"Long",IF(C24&gt;B24,"Short","Stop = entry")))</f>
        <v/>
      </c>
      <c r="H24" s="12" t="str">
        <f>IF(OR(D24="",$B$3=""),"",$B$3*D24/100)</f>
        <v/>
      </c>
      <c r="I24" s="13" t="str">
        <f>IF(OR(B24="",C24=""),"",ABS(B24-C24))</f>
        <v/>
      </c>
      <c r="J24" s="14" t="str">
        <f>IF(OR(I24="",N(B24)&lt;=0),"",I24/B24*100)</f>
        <v/>
      </c>
      <c r="K24" s="15" t="str">
        <f>IF(OR(H24="",I24="",N(I24)=0),"",H24/(I24+N(E24)/100*(B24+C24)))</f>
        <v/>
      </c>
      <c r="L24" s="12" t="str">
        <f>IF(K24="","",K24*B24)</f>
        <v/>
      </c>
      <c r="M24" s="12" t="str">
        <f>IF(OR(L24="",N(F24)&lt;1),"",L24/F24)</f>
        <v/>
      </c>
      <c r="N24" s="12" t="str">
        <f>IF(K24="","",K24*(I24+N(E24)/100*(B24+C24)))</f>
        <v/>
      </c>
      <c r="O24" s="7" t="str">
        <f>IF(M24="","",IF(M24&gt;$B$3,"Margin above balance","OK"))</f>
        <v/>
      </c>
    </row>
    <row r="25">
      <c r="A25" s="7" t="n">
        <v>19</v>
      </c>
      <c r="B25" s="8" t="n"/>
      <c r="C25" s="8" t="n"/>
      <c r="D25" s="9" t="n"/>
      <c r="E25" s="10" t="n"/>
      <c r="F25" s="11" t="n"/>
      <c r="G25" s="7" t="str">
        <f>IF(OR(B25="",C25=""),"",IF(C25&lt;B25,"Long",IF(C25&gt;B25,"Short","Stop = entry")))</f>
        <v/>
      </c>
      <c r="H25" s="12" t="str">
        <f>IF(OR(D25="",$B$3=""),"",$B$3*D25/100)</f>
        <v/>
      </c>
      <c r="I25" s="13" t="str">
        <f>IF(OR(B25="",C25=""),"",ABS(B25-C25))</f>
        <v/>
      </c>
      <c r="J25" s="14" t="str">
        <f>IF(OR(I25="",N(B25)&lt;=0),"",I25/B25*100)</f>
        <v/>
      </c>
      <c r="K25" s="15" t="str">
        <f>IF(OR(H25="",I25="",N(I25)=0),"",H25/(I25+N(E25)/100*(B25+C25)))</f>
        <v/>
      </c>
      <c r="L25" s="12" t="str">
        <f>IF(K25="","",K25*B25)</f>
        <v/>
      </c>
      <c r="M25" s="12" t="str">
        <f>IF(OR(L25="",N(F25)&lt;1),"",L25/F25)</f>
        <v/>
      </c>
      <c r="N25" s="12" t="str">
        <f>IF(K25="","",K25*(I25+N(E25)/100*(B25+C25)))</f>
        <v/>
      </c>
      <c r="O25" s="7" t="str">
        <f>IF(M25="","",IF(M25&gt;$B$3,"Margin above balance","OK"))</f>
        <v/>
      </c>
    </row>
    <row r="26">
      <c r="A26" s="7" t="n">
        <v>20</v>
      </c>
      <c r="B26" s="8" t="n"/>
      <c r="C26" s="8" t="n"/>
      <c r="D26" s="9" t="n"/>
      <c r="E26" s="10" t="n"/>
      <c r="F26" s="11" t="n"/>
      <c r="G26" s="7" t="str">
        <f>IF(OR(B26="",C26=""),"",IF(C26&lt;B26,"Long",IF(C26&gt;B26,"Short","Stop = entry")))</f>
        <v/>
      </c>
      <c r="H26" s="12" t="str">
        <f>IF(OR(D26="",$B$3=""),"",$B$3*D26/100)</f>
        <v/>
      </c>
      <c r="I26" s="13" t="str">
        <f>IF(OR(B26="",C26=""),"",ABS(B26-C26))</f>
        <v/>
      </c>
      <c r="J26" s="14" t="str">
        <f>IF(OR(I26="",N(B26)&lt;=0),"",I26/B26*100)</f>
        <v/>
      </c>
      <c r="K26" s="15" t="str">
        <f>IF(OR(H26="",I26="",N(I26)=0),"",H26/(I26+N(E26)/100*(B26+C26)))</f>
        <v/>
      </c>
      <c r="L26" s="12" t="str">
        <f>IF(K26="","",K26*B26)</f>
        <v/>
      </c>
      <c r="M26" s="12" t="str">
        <f>IF(OR(L26="",N(F26)&lt;1),"",L26/F26)</f>
        <v/>
      </c>
      <c r="N26" s="12" t="str">
        <f>IF(K26="","",K26*(I26+N(E26)/100*(B26+C26)))</f>
        <v/>
      </c>
      <c r="O26" s="7" t="str">
        <f>IF(M26="","",IF(M26&gt;$B$3,"Margin above balance","OK"))</f>
        <v/>
      </c>
    </row>
    <row r="28">
      <c r="A28" s="4" t="inlineStr">
        <is>
          <t>Total risk (USD)</t>
        </is>
      </c>
      <c r="H28" s="16">
        <f>IF(COUNT(H7:H26)=0,"",SUM(H7:H26))</f>
        <v>125</v>
      </c>
    </row>
    <row r="29">
      <c r="A29" s="4" t="inlineStr">
        <is>
          <t>Total risk (% of balance)</t>
        </is>
      </c>
      <c r="H29" s="17">
        <f>IF(AND(N($B$3)&gt;0,COUNT(H7:H26)&gt;0),SUM(H7:H26)/$B$3*100,"")</f>
        <v>1</v>
      </c>
    </row>
    <row r="31">
      <c r="A31" t="inlineStr">
        <is>
          <t>Educational tool, not financial advice. The values on this sheet are a hypothetical example.</t>
        </is>
      </c>
    </row>
  </sheetData>
  <dataValidations count="3">
    <dataValidation sqref="B3 B7:D26" showDropDown="0" showInputMessage="0" showErrorMessage="0" allowBlank="1" error="Enter a number above 0." type="decimal" operator="greaterThan">
      <formula1>0</formula1>
    </dataValidation>
    <dataValidation sqref="E7:E26" showDropDown="0" showInputMessage="0" showErrorMessage="0" allowBlank="1" error="Enter a fee between 0 and 5 percent, or leave it empty." type="decimal" operator="between">
      <formula1>0</formula1>
      <formula2>5</formula2>
    </dataValidation>
    <dataValidation sqref="F7:F26" showDropDown="0" showInputMessage="0" showErrorMessage="0" allowBlank="1" error="Leverage must be 1 or more, or leave it empty." type="decimal" operator="greaterThanOrEqual">
      <formula1>1</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CarrotFunding</dc:creator>
  <dc:title>Position size trade plan</dc:title>
  <dcterms:created xsi:type="dcterms:W3CDTF">2026-10-10T00:00:00Z</dcterms:created>
  <dcterms:modified xsi:type="dcterms:W3CDTF">2026-10-10T00:00:00Z</dcterms:modified>
</cp:coreProperties>
</file>