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ettings" sheetId="2" state="visible" r:id="rId2"/>
    <sheet name="Tracker" sheetId="3" state="visible" r:id="rId3"/>
    <sheet name="Example settings" sheetId="4" state="visible" r:id="rId4"/>
    <sheet name="Example tracker"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font>
    <font>
      <b val="1"/>
      <sz val="13"/>
    </font>
    <font>
      <b val="1"/>
      <color rgb="00FFFFFF"/>
    </font>
  </fonts>
  <fills count="4">
    <fill>
      <patternFill/>
    </fill>
    <fill>
      <patternFill patternType="gray125"/>
    </fill>
    <fill>
      <patternFill patternType="solid">
        <fgColor rgb="00FFF2CC"/>
      </patternFill>
    </fill>
    <fill>
      <patternFill patternType="solid">
        <fgColor rgb="000D2A2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1" fillId="0" borderId="0" pivotButton="0" quotePrefix="0" xfId="0"/>
    <xf numFmtId="4" fontId="0" fillId="2" borderId="1" pivotButton="0" quotePrefix="0" xfId="0"/>
    <xf numFmtId="2" fontId="0" fillId="2" borderId="1" pivotButton="0" quotePrefix="0" xfId="0"/>
    <xf numFmtId="0" fontId="0" fillId="2" borderId="1" pivotButton="0" quotePrefix="0" xfId="0"/>
    <xf numFmtId="0" fontId="3" fillId="3" borderId="1" applyAlignment="1" pivotButton="0" quotePrefix="0" xfId="0">
      <alignment vertical="center" wrapText="1"/>
    </xf>
    <xf numFmtId="0" fontId="0" fillId="0" borderId="1" pivotButton="0" quotePrefix="0" xfId="0"/>
    <xf numFmtId="164" fontId="0" fillId="2" borderId="1" pivotButton="0" quotePrefix="0" xfId="0"/>
    <xf numFmtId="4" fontId="0" fillId="0" borderId="1" pivotButton="0" quotePrefix="0" xfId="0"/>
    <xf numFmtId="1" fontId="0" fillId="0" borderId="1" pivotButton="0" quotePrefix="0" xfId="0"/>
    <xf numFmtId="2" fontId="0" fillId="0" borderId="1" pivotButton="0" quotePrefix="0" xfId="0"/>
  </cellXfs>
  <cellStyles count="1">
    <cellStyle name="Normal" xfId="0" builtinId="0" hidden="0"/>
  </cellStyles>
  <dxfs count="3">
    <dxf>
      <font>
        <b val="1"/>
        <color rgb="00006100"/>
      </font>
      <fill>
        <patternFill patternType="solid">
          <fgColor rgb="00C6EFCE"/>
        </patternFill>
      </fill>
    </dxf>
    <dxf>
      <font>
        <b val="1"/>
        <color rgb="009C5700"/>
      </font>
      <fill>
        <patternFill patternType="solid">
          <fgColor rgb="00FFEB9C"/>
        </patternFill>
      </fill>
    </dxf>
    <dxf>
      <font>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15" customWidth="1" min="1" max="1"/>
  </cols>
  <sheetData>
    <row r="1">
      <c r="A1" s="1" t="inlineStr">
        <is>
          <t>Prop firm drawdown tracker</t>
        </is>
      </c>
    </row>
    <row r="2">
      <c r="A2" s="1" t="inlineStr">
        <is>
          <t>Educational tool, not financial advice.</t>
        </is>
      </c>
    </row>
    <row r="3">
      <c r="A3" s="2" t="inlineStr"/>
    </row>
    <row r="4">
      <c r="A4" s="1" t="inlineStr">
        <is>
          <t>How to use</t>
        </is>
      </c>
    </row>
    <row r="5">
      <c r="A5" s="2" t="inlineStr">
        <is>
          <t>1. Open the sheet "Settings" and enter your starting capital and the limits from your own rulebook in the yellow cells. The sheet starts empty: nothing is prefilled, because limits come from your own rules. Leave a limit empty if your rules have no such limit.</t>
        </is>
      </c>
    </row>
    <row r="6">
      <c r="A6" s="2" t="inlineStr">
        <is>
          <t>2. Pick the base of the daily limit (starting capital or start-of-day equity), the max loss mode (Static or Trailing) and whether a trailing floor stops at starting capital.</t>
        </is>
      </c>
    </row>
    <row r="7">
      <c r="A7" s="2" t="inlineStr">
        <is>
          <t>3. In the sheet "Tracker", use one row per day: equity at your daily reset, and current or end-of-day equity. Add the intraday high if your rulebook counts intraday peaks (Settings: Peak counted as "Intraday equity high"); with "End-of-day balance" the intraday column is ignored.</t>
        </is>
      </c>
    </row>
    <row r="8">
      <c r="A8" s="2" t="inlineStr">
        <is>
          <t>4. Read the floors, the room left to each limit, the binding room and the status light. Rows without equity stay empty.</t>
        </is>
      </c>
    </row>
    <row r="9">
      <c r="A9" s="2" t="inlineStr"/>
    </row>
    <row r="10">
      <c r="A10" s="1" t="inlineStr">
        <is>
          <t>Formulas</t>
        </is>
      </c>
    </row>
    <row r="11">
      <c r="A11" s="2" t="inlineStr">
        <is>
          <t>daily amount = daily % / 100 x base   (base: starting capital or start-of-day equity)</t>
        </is>
      </c>
    </row>
    <row r="12">
      <c r="A12" s="2" t="inlineStr">
        <is>
          <t>daily floor = start-of-day equity - daily amount; daily room = equity - daily floor (0 when passed)</t>
        </is>
      </c>
    </row>
    <row r="13">
      <c r="A13" s="2" t="inlineStr">
        <is>
          <t>max amount = max loss % / 100 x starting capital; static floor = starting capital - max amount</t>
        </is>
      </c>
    </row>
    <row r="14">
      <c r="A14" s="2" t="inlineStr">
        <is>
          <t>peak so far = highest of starting capital and all equity values entered up to this row (intraday highs only if Peak counted as = Intraday equity high)</t>
        </is>
      </c>
    </row>
    <row r="15">
      <c r="A15" s="2" t="inlineStr">
        <is>
          <t>trailing floor = peak so far - max amount; with the cap: smaller of (trailing floor, starting capital)</t>
        </is>
      </c>
    </row>
    <row r="16">
      <c r="A16" s="2" t="inlineStr">
        <is>
          <t>max-loss room = equity - max-loss floor of the chosen mode (0 when passed)</t>
        </is>
      </c>
    </row>
    <row r="17">
      <c r="A17" s="2" t="inlineStr">
        <is>
          <t>binding room = smaller of daily room and max-loss room; risk USD = risk % / 100 x equity</t>
        </is>
      </c>
    </row>
    <row r="18">
      <c r="A18" s="2" t="inlineStr">
        <is>
          <t>losses that fit = round up (binding room / risk USD) - 1, at least 0</t>
        </is>
      </c>
    </row>
    <row r="19">
      <c r="A19" s="2" t="inlineStr">
        <is>
          <t>status: Green = more than two full-risk losses fit, Amber = one or two, Red = none or limit reached</t>
        </is>
      </c>
    </row>
    <row r="20">
      <c r="A20" s="2" t="inlineStr">
        <is>
          <t>drawdown from peak % = (peak so far - equity) / peak so far x 100; gain to recover % = (peak so far - equity) / equity x 100</t>
        </is>
      </c>
    </row>
    <row r="21">
      <c r="A21" s="2" t="inlineStr"/>
    </row>
    <row r="22">
      <c r="A22" s="1" t="inlineStr">
        <is>
          <t>Example values</t>
        </is>
      </c>
    </row>
    <row r="23">
      <c r="A23" s="2" t="inlineStr">
        <is>
          <t>The sheets "Example settings" and "Example tracker" show a hypothetical example with invented numbers, the same as the worked example on the web page. They say nothing about any firm, any account or any CarrotFunding product, and they are not defaults for your own sheets. "Settings" and "Tracker" do not read them.</t>
        </is>
      </c>
    </row>
    <row r="24">
      <c r="A24" s="2" t="inlineStr"/>
    </row>
    <row r="25">
      <c r="A25" s="1" t="inlineStr">
        <is>
          <t>Limits</t>
        </is>
      </c>
    </row>
    <row r="26">
      <c r="A26" s="2" t="inlineStr">
        <is>
          <t>One snapshot per day: the sheet does not see intraday lows or highs you do not enter. The loss count assumes every loss costs the planned amount; slippage, fees and gaps can make a real loss larger. The sheet contains no rulebook data; the exact wording of your own rules decides. Results are estimates.</t>
        </is>
      </c>
    </row>
    <row r="27">
      <c r="A27" s="2" t="inlineStr"/>
    </row>
    <row r="28">
      <c r="A28" s="1" t="inlineStr">
        <is>
          <t>Online calculator</t>
        </is>
      </c>
    </row>
    <row r="29">
      <c r="A29" s="2" t="inlineStr">
        <is>
          <t>https://carrotfunding.io/tools/prop-firm-drawdown-calculator/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0" customWidth="1" min="1" max="1"/>
    <col width="22" customWidth="1" min="2" max="2"/>
    <col width="70" customWidth="1" min="3" max="3"/>
  </cols>
  <sheetData>
    <row r="1">
      <c r="A1" s="3" t="inlineStr">
        <is>
          <t>Settings</t>
        </is>
      </c>
    </row>
    <row r="2">
      <c r="A2" t="inlineStr">
        <is>
          <t>Yellow cells are inputs. Enter the limits from your own rulebook. Nothing is prefilled.</t>
        </is>
      </c>
    </row>
    <row r="4">
      <c r="A4" s="4" t="inlineStr">
        <is>
          <t>Starting capital (USD)</t>
        </is>
      </c>
      <c r="B4" s="5" t="n"/>
      <c r="C4" t="inlineStr">
        <is>
          <t>Above 0.</t>
        </is>
      </c>
    </row>
    <row r="5">
      <c r="A5" s="4" t="inlineStr">
        <is>
          <t>Daily loss limit (%)</t>
        </is>
      </c>
      <c r="B5" s="6" t="n"/>
      <c r="C5" t="inlineStr">
        <is>
          <t>Above 0 and up to 100, or empty if your rules have no daily limit.</t>
        </is>
      </c>
    </row>
    <row r="6">
      <c r="A6" s="4" t="inlineStr">
        <is>
          <t>Daily limit measured on</t>
        </is>
      </c>
      <c r="B6" s="7" t="inlineStr">
        <is>
          <t>Starting capital</t>
        </is>
      </c>
      <c r="C6" t="inlineStr">
        <is>
          <t>Starting capital or Start-of-day equity.</t>
        </is>
      </c>
    </row>
    <row r="7">
      <c r="A7" s="4" t="inlineStr">
        <is>
          <t>Max loss limit (%)</t>
        </is>
      </c>
      <c r="B7" s="6" t="n"/>
      <c r="C7" t="inlineStr">
        <is>
          <t>Above 0 and up to 100, or empty if your rules have no max loss limit.</t>
        </is>
      </c>
    </row>
    <row r="8">
      <c r="A8" s="4" t="inlineStr">
        <is>
          <t>Max loss mode</t>
        </is>
      </c>
      <c r="B8" s="7" t="inlineStr">
        <is>
          <t>Static</t>
        </is>
      </c>
      <c r="C8" t="inlineStr">
        <is>
          <t>Static or Trailing.</t>
        </is>
      </c>
    </row>
    <row r="9">
      <c r="A9" s="4" t="inlineStr">
        <is>
          <t>Trailing floor stops at starting capital</t>
        </is>
      </c>
      <c r="B9" s="7" t="inlineStr">
        <is>
          <t>No</t>
        </is>
      </c>
      <c r="C9" t="inlineStr">
        <is>
          <t>Yes or No. Only used in Trailing mode.</t>
        </is>
      </c>
    </row>
    <row r="10">
      <c r="A10" s="4" t="inlineStr">
        <is>
          <t>Risk per trade (% of equity)</t>
        </is>
      </c>
      <c r="B10" s="6" t="n"/>
      <c r="C10" t="inlineStr">
        <is>
          <t>Optional. Empty = no loss count and no status light.</t>
        </is>
      </c>
    </row>
    <row r="11">
      <c r="A11" s="4" t="inlineStr">
        <is>
          <t>Peak counted as</t>
        </is>
      </c>
      <c r="B11" s="7" t="inlineStr">
        <is>
          <t>End-of-day balance</t>
        </is>
      </c>
      <c r="C11" t="inlineStr">
        <is>
          <t>End-of-day balance or Intraday equity high. Your rulebook decides which peak counts.</t>
        </is>
      </c>
    </row>
  </sheetData>
  <dataValidations count="6">
    <dataValidation sqref="B4" showDropDown="0" showInputMessage="0" showErrorMessage="0" allowBlank="1" error="Enter a number above 0." type="decimal" operator="greaterThan">
      <formula1>0</formula1>
    </dataValidation>
    <dataValidation sqref="B5 B7 B10" showDropDown="0" showInputMessage="0" showErrorMessage="0" allowBlank="1" error="Enter a percentage above 0 and up to 100, or leave it empty." type="decimal" operator="between">
      <formula1>0.0001</formula1>
      <formula2>100</formula2>
    </dataValidation>
    <dataValidation sqref="B6" showDropDown="0" showInputMessage="0" showErrorMessage="0" allowBlank="0" type="list">
      <formula1>"Starting capital,Start-of-day equity"</formula1>
    </dataValidation>
    <dataValidation sqref="B8" showDropDown="0" showInputMessage="0" showErrorMessage="0" allowBlank="0" type="list">
      <formula1>"Static,Trailing"</formula1>
    </dataValidation>
    <dataValidation sqref="B9" showDropDown="0" showInputMessage="0" showErrorMessage="0" allowBlank="0" type="list">
      <formula1>"Yes,No"</formula1>
    </dataValidation>
    <dataValidation sqref="B11" showDropDown="0" showInputMessage="0" showErrorMessage="0" allowBlank="0" type="list">
      <formula1>"End-of-day balance,Intraday equity high"</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6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13" customWidth="1" min="2" max="2"/>
    <col width="14" customWidth="1" min="3" max="3"/>
    <col width="14" customWidth="1" min="4" max="4"/>
    <col width="14" customWidth="1" min="5" max="5"/>
    <col width="13" customWidth="1" min="6" max="6"/>
    <col width="12" customWidth="1" min="7" max="7"/>
    <col width="13" customWidth="1" min="8" max="8"/>
    <col width="12" customWidth="1" min="9" max="9"/>
    <col width="13" customWidth="1" min="10" max="10"/>
    <col width="13" customWidth="1" min="11" max="11"/>
    <col width="14" customWidth="1" min="12" max="12"/>
    <col width="13" customWidth="1" min="13" max="13"/>
    <col width="13" customWidth="1" min="14" max="14"/>
    <col width="12" customWidth="1" min="15" max="15"/>
    <col width="13" customWidth="1" min="16" max="16"/>
    <col width="10" customWidth="1" min="17" max="17"/>
    <col width="10" customWidth="1" min="18" max="18"/>
    <col width="12" customWidth="1" min="19" max="19"/>
    <col width="12" customWidth="1" min="20" max="20"/>
  </cols>
  <sheetData>
    <row r="1">
      <c r="A1" s="3" t="inlineStr">
        <is>
          <t>Daily drawdown tracker</t>
        </is>
      </c>
    </row>
    <row r="2">
      <c r="A2" t="inlineStr">
        <is>
          <t>Yellow cells are inputs (one row per day). All other cells are formulas that read the sheet "Settings". Nothing is prefilled.</t>
        </is>
      </c>
    </row>
    <row r="3">
      <c r="A3" t="inlineStr">
        <is>
          <t>Status: Green = more than two full-risk losses fit, Amber = one or two, Red = none or limit reached.</t>
        </is>
      </c>
    </row>
    <row r="5" ht="44" customHeight="1">
      <c r="A5" s="8" t="inlineStr">
        <is>
          <t>Day</t>
        </is>
      </c>
      <c r="B5" s="8" t="inlineStr">
        <is>
          <t>Date (optional)</t>
        </is>
      </c>
      <c r="C5" s="8" t="inlineStr">
        <is>
          <t>Equity at start of day</t>
        </is>
      </c>
      <c r="D5" s="8" t="inlineStr">
        <is>
          <t>Equity now / end of day</t>
        </is>
      </c>
      <c r="E5" s="8" t="inlineStr">
        <is>
          <t>Intraday high (optional)</t>
        </is>
      </c>
      <c r="F5" s="8" t="inlineStr">
        <is>
          <t>Peak so far</t>
        </is>
      </c>
      <c r="G5" s="8" t="inlineStr">
        <is>
          <t>Daily amount</t>
        </is>
      </c>
      <c r="H5" s="8" t="inlineStr">
        <is>
          <t>Daily floor</t>
        </is>
      </c>
      <c r="I5" s="8" t="inlineStr">
        <is>
          <t>Daily room</t>
        </is>
      </c>
      <c r="J5" s="8" t="inlineStr">
        <is>
          <t>Static floor</t>
        </is>
      </c>
      <c r="K5" s="8" t="inlineStr">
        <is>
          <t>Trailing floor</t>
        </is>
      </c>
      <c r="L5" s="8" t="inlineStr">
        <is>
          <t>Max-loss floor (mode)</t>
        </is>
      </c>
      <c r="M5" s="8" t="inlineStr">
        <is>
          <t>Max-loss room</t>
        </is>
      </c>
      <c r="N5" s="8" t="inlineStr">
        <is>
          <t>Binding room</t>
        </is>
      </c>
      <c r="O5" s="8" t="inlineStr">
        <is>
          <t>Binding limit</t>
        </is>
      </c>
      <c r="P5" s="8" t="inlineStr">
        <is>
          <t>Risk per trade (USD)</t>
        </is>
      </c>
      <c r="Q5" s="8" t="inlineStr">
        <is>
          <t>Losses that fit</t>
        </is>
      </c>
      <c r="R5" s="8" t="inlineStr">
        <is>
          <t>Status</t>
        </is>
      </c>
      <c r="S5" s="8" t="inlineStr">
        <is>
          <t>Drawdown from peak (%)</t>
        </is>
      </c>
      <c r="T5" s="8" t="inlineStr">
        <is>
          <t>Gain to recover (%)</t>
        </is>
      </c>
    </row>
    <row r="6">
      <c r="A6" s="9" t="n">
        <v>1</v>
      </c>
      <c r="B6" s="10" t="n"/>
      <c r="C6" s="5" t="n"/>
      <c r="D6" s="5" t="n"/>
      <c r="E6" s="5" t="n"/>
      <c r="F6" s="11">
        <f>IF(D6="","",MAX(N(Settings!$B$4),$C$6:C6,$D$6:D6,IF(Settings!$B$11="Intraday equity high",MAX(0,$E$6:E6),0)))</f>
        <v/>
      </c>
      <c r="G6" s="11">
        <f>IF(OR(D6="",C6="",Settings!$B$5=""),"",Settings!$B$5/100*IF(Settings!$B$6="Start-of-day equity",C6,Settings!$B$4))</f>
        <v/>
      </c>
      <c r="H6" s="11">
        <f>IF(G6="","",C6-G6)</f>
        <v/>
      </c>
      <c r="I6" s="11">
        <f>IF(H6="","",MAX(D6-H6,0))</f>
        <v/>
      </c>
      <c r="J6" s="11">
        <f>IF(OR(D6="",Settings!$B$7=""),"",Settings!$B$4-Settings!$B$7/100*Settings!$B$4)</f>
        <v/>
      </c>
      <c r="K6" s="11">
        <f>IF(OR(D6="",Settings!$B$7=""),"",IF(Settings!$B$9="Yes",MIN(F6-Settings!$B$7/100*Settings!$B$4,Settings!$B$4),F6-Settings!$B$7/100*Settings!$B$4))</f>
        <v/>
      </c>
      <c r="L6" s="11">
        <f>IF(J6="","",IF(Settings!$B$8="Trailing",K6,J6))</f>
        <v/>
      </c>
      <c r="M6" s="11">
        <f>IF(L6="","",MAX(D6-L6,0))</f>
        <v/>
      </c>
      <c r="N6" s="11">
        <f>IF(AND(I6="",M6=""),"",IF(I6="",M6,IF(M6="",I6,MIN(I6,M6))))</f>
        <v/>
      </c>
      <c r="O6" s="9">
        <f>IF(N6="","",IF(I6="","Max loss",IF(M6="","Daily",IF(I6&lt;=M6,"Daily","Max loss"))))</f>
        <v/>
      </c>
      <c r="P6" s="11">
        <f>IF(OR(D6="",Settings!$B$10=""),"",Settings!$B$10/100*D6)</f>
        <v/>
      </c>
      <c r="Q6" s="12">
        <f>IF(OR(N6="",P6=""),"",IF(IF(O6="Daily",D6-H6,D6-L6)&lt;=0.000000001,0,MAX(ROUNDUP(N6/P6-0.000000001,0)-1,0)))</f>
        <v/>
      </c>
      <c r="R6" s="9">
        <f>IF(Q6="","",IF(Q6=0,"Red",IF(Q6&lt;=2,"Amber","Green")))</f>
        <v/>
      </c>
      <c r="S6" s="13">
        <f>IF(D6="","",(F6-D6)/F6*100)</f>
        <v/>
      </c>
      <c r="T6" s="13">
        <f>IF(D6="","",(F6-D6)/D6*100)</f>
        <v/>
      </c>
    </row>
    <row r="7">
      <c r="A7" s="9" t="n">
        <v>2</v>
      </c>
      <c r="B7" s="10" t="n"/>
      <c r="C7" s="5" t="n"/>
      <c r="D7" s="5" t="n"/>
      <c r="E7" s="5" t="n"/>
      <c r="F7" s="11">
        <f>IF(D7="","",MAX(N(Settings!$B$4),$C$6:C7,$D$6:D7,IF(Settings!$B$11="Intraday equity high",MAX(0,$E$6:E7),0)))</f>
        <v/>
      </c>
      <c r="G7" s="11">
        <f>IF(OR(D7="",C7="",Settings!$B$5=""),"",Settings!$B$5/100*IF(Settings!$B$6="Start-of-day equity",C7,Settings!$B$4))</f>
        <v/>
      </c>
      <c r="H7" s="11">
        <f>IF(G7="","",C7-G7)</f>
        <v/>
      </c>
      <c r="I7" s="11">
        <f>IF(H7="","",MAX(D7-H7,0))</f>
        <v/>
      </c>
      <c r="J7" s="11">
        <f>IF(OR(D7="",Settings!$B$7=""),"",Settings!$B$4-Settings!$B$7/100*Settings!$B$4)</f>
        <v/>
      </c>
      <c r="K7" s="11">
        <f>IF(OR(D7="",Settings!$B$7=""),"",IF(Settings!$B$9="Yes",MIN(F7-Settings!$B$7/100*Settings!$B$4,Settings!$B$4),F7-Settings!$B$7/100*Settings!$B$4))</f>
        <v/>
      </c>
      <c r="L7" s="11">
        <f>IF(J7="","",IF(Settings!$B$8="Trailing",K7,J7))</f>
        <v/>
      </c>
      <c r="M7" s="11">
        <f>IF(L7="","",MAX(D7-L7,0))</f>
        <v/>
      </c>
      <c r="N7" s="11">
        <f>IF(AND(I7="",M7=""),"",IF(I7="",M7,IF(M7="",I7,MIN(I7,M7))))</f>
        <v/>
      </c>
      <c r="O7" s="9">
        <f>IF(N7="","",IF(I7="","Max loss",IF(M7="","Daily",IF(I7&lt;=M7,"Daily","Max loss"))))</f>
        <v/>
      </c>
      <c r="P7" s="11">
        <f>IF(OR(D7="",Settings!$B$10=""),"",Settings!$B$10/100*D7)</f>
        <v/>
      </c>
      <c r="Q7" s="12">
        <f>IF(OR(N7="",P7=""),"",IF(IF(O7="Daily",D7-H7,D7-L7)&lt;=0.000000001,0,MAX(ROUNDUP(N7/P7-0.000000001,0)-1,0)))</f>
        <v/>
      </c>
      <c r="R7" s="9">
        <f>IF(Q7="","",IF(Q7=0,"Red",IF(Q7&lt;=2,"Amber","Green")))</f>
        <v/>
      </c>
      <c r="S7" s="13">
        <f>IF(D7="","",(F7-D7)/F7*100)</f>
        <v/>
      </c>
      <c r="T7" s="13">
        <f>IF(D7="","",(F7-D7)/D7*100)</f>
        <v/>
      </c>
    </row>
    <row r="8">
      <c r="A8" s="9" t="n">
        <v>3</v>
      </c>
      <c r="B8" s="10" t="n"/>
      <c r="C8" s="5" t="n"/>
      <c r="D8" s="5" t="n"/>
      <c r="E8" s="5" t="n"/>
      <c r="F8" s="11">
        <f>IF(D8="","",MAX(N(Settings!$B$4),$C$6:C8,$D$6:D8,IF(Settings!$B$11="Intraday equity high",MAX(0,$E$6:E8),0)))</f>
        <v/>
      </c>
      <c r="G8" s="11">
        <f>IF(OR(D8="",C8="",Settings!$B$5=""),"",Settings!$B$5/100*IF(Settings!$B$6="Start-of-day equity",C8,Settings!$B$4))</f>
        <v/>
      </c>
      <c r="H8" s="11">
        <f>IF(G8="","",C8-G8)</f>
        <v/>
      </c>
      <c r="I8" s="11">
        <f>IF(H8="","",MAX(D8-H8,0))</f>
        <v/>
      </c>
      <c r="J8" s="11">
        <f>IF(OR(D8="",Settings!$B$7=""),"",Settings!$B$4-Settings!$B$7/100*Settings!$B$4)</f>
        <v/>
      </c>
      <c r="K8" s="11">
        <f>IF(OR(D8="",Settings!$B$7=""),"",IF(Settings!$B$9="Yes",MIN(F8-Settings!$B$7/100*Settings!$B$4,Settings!$B$4),F8-Settings!$B$7/100*Settings!$B$4))</f>
        <v/>
      </c>
      <c r="L8" s="11">
        <f>IF(J8="","",IF(Settings!$B$8="Trailing",K8,J8))</f>
        <v/>
      </c>
      <c r="M8" s="11">
        <f>IF(L8="","",MAX(D8-L8,0))</f>
        <v/>
      </c>
      <c r="N8" s="11">
        <f>IF(AND(I8="",M8=""),"",IF(I8="",M8,IF(M8="",I8,MIN(I8,M8))))</f>
        <v/>
      </c>
      <c r="O8" s="9">
        <f>IF(N8="","",IF(I8="","Max loss",IF(M8="","Daily",IF(I8&lt;=M8,"Daily","Max loss"))))</f>
        <v/>
      </c>
      <c r="P8" s="11">
        <f>IF(OR(D8="",Settings!$B$10=""),"",Settings!$B$10/100*D8)</f>
        <v/>
      </c>
      <c r="Q8" s="12">
        <f>IF(OR(N8="",P8=""),"",IF(IF(O8="Daily",D8-H8,D8-L8)&lt;=0.000000001,0,MAX(ROUNDUP(N8/P8-0.000000001,0)-1,0)))</f>
        <v/>
      </c>
      <c r="R8" s="9">
        <f>IF(Q8="","",IF(Q8=0,"Red",IF(Q8&lt;=2,"Amber","Green")))</f>
        <v/>
      </c>
      <c r="S8" s="13">
        <f>IF(D8="","",(F8-D8)/F8*100)</f>
        <v/>
      </c>
      <c r="T8" s="13">
        <f>IF(D8="","",(F8-D8)/D8*100)</f>
        <v/>
      </c>
    </row>
    <row r="9">
      <c r="A9" s="9" t="n">
        <v>4</v>
      </c>
      <c r="B9" s="10" t="n"/>
      <c r="C9" s="5" t="n"/>
      <c r="D9" s="5" t="n"/>
      <c r="E9" s="5" t="n"/>
      <c r="F9" s="11">
        <f>IF(D9="","",MAX(N(Settings!$B$4),$C$6:C9,$D$6:D9,IF(Settings!$B$11="Intraday equity high",MAX(0,$E$6:E9),0)))</f>
        <v/>
      </c>
      <c r="G9" s="11">
        <f>IF(OR(D9="",C9="",Settings!$B$5=""),"",Settings!$B$5/100*IF(Settings!$B$6="Start-of-day equity",C9,Settings!$B$4))</f>
        <v/>
      </c>
      <c r="H9" s="11">
        <f>IF(G9="","",C9-G9)</f>
        <v/>
      </c>
      <c r="I9" s="11">
        <f>IF(H9="","",MAX(D9-H9,0))</f>
        <v/>
      </c>
      <c r="J9" s="11">
        <f>IF(OR(D9="",Settings!$B$7=""),"",Settings!$B$4-Settings!$B$7/100*Settings!$B$4)</f>
        <v/>
      </c>
      <c r="K9" s="11">
        <f>IF(OR(D9="",Settings!$B$7=""),"",IF(Settings!$B$9="Yes",MIN(F9-Settings!$B$7/100*Settings!$B$4,Settings!$B$4),F9-Settings!$B$7/100*Settings!$B$4))</f>
        <v/>
      </c>
      <c r="L9" s="11">
        <f>IF(J9="","",IF(Settings!$B$8="Trailing",K9,J9))</f>
        <v/>
      </c>
      <c r="M9" s="11">
        <f>IF(L9="","",MAX(D9-L9,0))</f>
        <v/>
      </c>
      <c r="N9" s="11">
        <f>IF(AND(I9="",M9=""),"",IF(I9="",M9,IF(M9="",I9,MIN(I9,M9))))</f>
        <v/>
      </c>
      <c r="O9" s="9">
        <f>IF(N9="","",IF(I9="","Max loss",IF(M9="","Daily",IF(I9&lt;=M9,"Daily","Max loss"))))</f>
        <v/>
      </c>
      <c r="P9" s="11">
        <f>IF(OR(D9="",Settings!$B$10=""),"",Settings!$B$10/100*D9)</f>
        <v/>
      </c>
      <c r="Q9" s="12">
        <f>IF(OR(N9="",P9=""),"",IF(IF(O9="Daily",D9-H9,D9-L9)&lt;=0.000000001,0,MAX(ROUNDUP(N9/P9-0.000000001,0)-1,0)))</f>
        <v/>
      </c>
      <c r="R9" s="9">
        <f>IF(Q9="","",IF(Q9=0,"Red",IF(Q9&lt;=2,"Amber","Green")))</f>
        <v/>
      </c>
      <c r="S9" s="13">
        <f>IF(D9="","",(F9-D9)/F9*100)</f>
        <v/>
      </c>
      <c r="T9" s="13">
        <f>IF(D9="","",(F9-D9)/D9*100)</f>
        <v/>
      </c>
    </row>
    <row r="10">
      <c r="A10" s="9" t="n">
        <v>5</v>
      </c>
      <c r="B10" s="10" t="n"/>
      <c r="C10" s="5" t="n"/>
      <c r="D10" s="5" t="n"/>
      <c r="E10" s="5" t="n"/>
      <c r="F10" s="11">
        <f>IF(D10="","",MAX(N(Settings!$B$4),$C$6:C10,$D$6:D10,IF(Settings!$B$11="Intraday equity high",MAX(0,$E$6:E10),0)))</f>
        <v/>
      </c>
      <c r="G10" s="11">
        <f>IF(OR(D10="",C10="",Settings!$B$5=""),"",Settings!$B$5/100*IF(Settings!$B$6="Start-of-day equity",C10,Settings!$B$4))</f>
        <v/>
      </c>
      <c r="H10" s="11">
        <f>IF(G10="","",C10-G10)</f>
        <v/>
      </c>
      <c r="I10" s="11">
        <f>IF(H10="","",MAX(D10-H10,0))</f>
        <v/>
      </c>
      <c r="J10" s="11">
        <f>IF(OR(D10="",Settings!$B$7=""),"",Settings!$B$4-Settings!$B$7/100*Settings!$B$4)</f>
        <v/>
      </c>
      <c r="K10" s="11">
        <f>IF(OR(D10="",Settings!$B$7=""),"",IF(Settings!$B$9="Yes",MIN(F10-Settings!$B$7/100*Settings!$B$4,Settings!$B$4),F10-Settings!$B$7/100*Settings!$B$4))</f>
        <v/>
      </c>
      <c r="L10" s="11">
        <f>IF(J10="","",IF(Settings!$B$8="Trailing",K10,J10))</f>
        <v/>
      </c>
      <c r="M10" s="11">
        <f>IF(L10="","",MAX(D10-L10,0))</f>
        <v/>
      </c>
      <c r="N10" s="11">
        <f>IF(AND(I10="",M10=""),"",IF(I10="",M10,IF(M10="",I10,MIN(I10,M10))))</f>
        <v/>
      </c>
      <c r="O10" s="9">
        <f>IF(N10="","",IF(I10="","Max loss",IF(M10="","Daily",IF(I10&lt;=M10,"Daily","Max loss"))))</f>
        <v/>
      </c>
      <c r="P10" s="11">
        <f>IF(OR(D10="",Settings!$B$10=""),"",Settings!$B$10/100*D10)</f>
        <v/>
      </c>
      <c r="Q10" s="12">
        <f>IF(OR(N10="",P10=""),"",IF(IF(O10="Daily",D10-H10,D10-L10)&lt;=0.000000001,0,MAX(ROUNDUP(N10/P10-0.000000001,0)-1,0)))</f>
        <v/>
      </c>
      <c r="R10" s="9">
        <f>IF(Q10="","",IF(Q10=0,"Red",IF(Q10&lt;=2,"Amber","Green")))</f>
        <v/>
      </c>
      <c r="S10" s="13">
        <f>IF(D10="","",(F10-D10)/F10*100)</f>
        <v/>
      </c>
      <c r="T10" s="13">
        <f>IF(D10="","",(F10-D10)/D10*100)</f>
        <v/>
      </c>
    </row>
    <row r="11">
      <c r="A11" s="9" t="n">
        <v>6</v>
      </c>
      <c r="B11" s="10" t="n"/>
      <c r="C11" s="5" t="n"/>
      <c r="D11" s="5" t="n"/>
      <c r="E11" s="5" t="n"/>
      <c r="F11" s="11">
        <f>IF(D11="","",MAX(N(Settings!$B$4),$C$6:C11,$D$6:D11,IF(Settings!$B$11="Intraday equity high",MAX(0,$E$6:E11),0)))</f>
        <v/>
      </c>
      <c r="G11" s="11">
        <f>IF(OR(D11="",C11="",Settings!$B$5=""),"",Settings!$B$5/100*IF(Settings!$B$6="Start-of-day equity",C11,Settings!$B$4))</f>
        <v/>
      </c>
      <c r="H11" s="11">
        <f>IF(G11="","",C11-G11)</f>
        <v/>
      </c>
      <c r="I11" s="11">
        <f>IF(H11="","",MAX(D11-H11,0))</f>
        <v/>
      </c>
      <c r="J11" s="11">
        <f>IF(OR(D11="",Settings!$B$7=""),"",Settings!$B$4-Settings!$B$7/100*Settings!$B$4)</f>
        <v/>
      </c>
      <c r="K11" s="11">
        <f>IF(OR(D11="",Settings!$B$7=""),"",IF(Settings!$B$9="Yes",MIN(F11-Settings!$B$7/100*Settings!$B$4,Settings!$B$4),F11-Settings!$B$7/100*Settings!$B$4))</f>
        <v/>
      </c>
      <c r="L11" s="11">
        <f>IF(J11="","",IF(Settings!$B$8="Trailing",K11,J11))</f>
        <v/>
      </c>
      <c r="M11" s="11">
        <f>IF(L11="","",MAX(D11-L11,0))</f>
        <v/>
      </c>
      <c r="N11" s="11">
        <f>IF(AND(I11="",M11=""),"",IF(I11="",M11,IF(M11="",I11,MIN(I11,M11))))</f>
        <v/>
      </c>
      <c r="O11" s="9">
        <f>IF(N11="","",IF(I11="","Max loss",IF(M11="","Daily",IF(I11&lt;=M11,"Daily","Max loss"))))</f>
        <v/>
      </c>
      <c r="P11" s="11">
        <f>IF(OR(D11="",Settings!$B$10=""),"",Settings!$B$10/100*D11)</f>
        <v/>
      </c>
      <c r="Q11" s="12">
        <f>IF(OR(N11="",P11=""),"",IF(IF(O11="Daily",D11-H11,D11-L11)&lt;=0.000000001,0,MAX(ROUNDUP(N11/P11-0.000000001,0)-1,0)))</f>
        <v/>
      </c>
      <c r="R11" s="9">
        <f>IF(Q11="","",IF(Q11=0,"Red",IF(Q11&lt;=2,"Amber","Green")))</f>
        <v/>
      </c>
      <c r="S11" s="13">
        <f>IF(D11="","",(F11-D11)/F11*100)</f>
        <v/>
      </c>
      <c r="T11" s="13">
        <f>IF(D11="","",(F11-D11)/D11*100)</f>
        <v/>
      </c>
    </row>
    <row r="12">
      <c r="A12" s="9" t="n">
        <v>7</v>
      </c>
      <c r="B12" s="10" t="n"/>
      <c r="C12" s="5" t="n"/>
      <c r="D12" s="5" t="n"/>
      <c r="E12" s="5" t="n"/>
      <c r="F12" s="11">
        <f>IF(D12="","",MAX(N(Settings!$B$4),$C$6:C12,$D$6:D12,IF(Settings!$B$11="Intraday equity high",MAX(0,$E$6:E12),0)))</f>
        <v/>
      </c>
      <c r="G12" s="11">
        <f>IF(OR(D12="",C12="",Settings!$B$5=""),"",Settings!$B$5/100*IF(Settings!$B$6="Start-of-day equity",C12,Settings!$B$4))</f>
        <v/>
      </c>
      <c r="H12" s="11">
        <f>IF(G12="","",C12-G12)</f>
        <v/>
      </c>
      <c r="I12" s="11">
        <f>IF(H12="","",MAX(D12-H12,0))</f>
        <v/>
      </c>
      <c r="J12" s="11">
        <f>IF(OR(D12="",Settings!$B$7=""),"",Settings!$B$4-Settings!$B$7/100*Settings!$B$4)</f>
        <v/>
      </c>
      <c r="K12" s="11">
        <f>IF(OR(D12="",Settings!$B$7=""),"",IF(Settings!$B$9="Yes",MIN(F12-Settings!$B$7/100*Settings!$B$4,Settings!$B$4),F12-Settings!$B$7/100*Settings!$B$4))</f>
        <v/>
      </c>
      <c r="L12" s="11">
        <f>IF(J12="","",IF(Settings!$B$8="Trailing",K12,J12))</f>
        <v/>
      </c>
      <c r="M12" s="11">
        <f>IF(L12="","",MAX(D12-L12,0))</f>
        <v/>
      </c>
      <c r="N12" s="11">
        <f>IF(AND(I12="",M12=""),"",IF(I12="",M12,IF(M12="",I12,MIN(I12,M12))))</f>
        <v/>
      </c>
      <c r="O12" s="9">
        <f>IF(N12="","",IF(I12="","Max loss",IF(M12="","Daily",IF(I12&lt;=M12,"Daily","Max loss"))))</f>
        <v/>
      </c>
      <c r="P12" s="11">
        <f>IF(OR(D12="",Settings!$B$10=""),"",Settings!$B$10/100*D12)</f>
        <v/>
      </c>
      <c r="Q12" s="12">
        <f>IF(OR(N12="",P12=""),"",IF(IF(O12="Daily",D12-H12,D12-L12)&lt;=0.000000001,0,MAX(ROUNDUP(N12/P12-0.000000001,0)-1,0)))</f>
        <v/>
      </c>
      <c r="R12" s="9">
        <f>IF(Q12="","",IF(Q12=0,"Red",IF(Q12&lt;=2,"Amber","Green")))</f>
        <v/>
      </c>
      <c r="S12" s="13">
        <f>IF(D12="","",(F12-D12)/F12*100)</f>
        <v/>
      </c>
      <c r="T12" s="13">
        <f>IF(D12="","",(F12-D12)/D12*100)</f>
        <v/>
      </c>
    </row>
    <row r="13">
      <c r="A13" s="9" t="n">
        <v>8</v>
      </c>
      <c r="B13" s="10" t="n"/>
      <c r="C13" s="5" t="n"/>
      <c r="D13" s="5" t="n"/>
      <c r="E13" s="5" t="n"/>
      <c r="F13" s="11">
        <f>IF(D13="","",MAX(N(Settings!$B$4),$C$6:C13,$D$6:D13,IF(Settings!$B$11="Intraday equity high",MAX(0,$E$6:E13),0)))</f>
        <v/>
      </c>
      <c r="G13" s="11">
        <f>IF(OR(D13="",C13="",Settings!$B$5=""),"",Settings!$B$5/100*IF(Settings!$B$6="Start-of-day equity",C13,Settings!$B$4))</f>
        <v/>
      </c>
      <c r="H13" s="11">
        <f>IF(G13="","",C13-G13)</f>
        <v/>
      </c>
      <c r="I13" s="11">
        <f>IF(H13="","",MAX(D13-H13,0))</f>
        <v/>
      </c>
      <c r="J13" s="11">
        <f>IF(OR(D13="",Settings!$B$7=""),"",Settings!$B$4-Settings!$B$7/100*Settings!$B$4)</f>
        <v/>
      </c>
      <c r="K13" s="11">
        <f>IF(OR(D13="",Settings!$B$7=""),"",IF(Settings!$B$9="Yes",MIN(F13-Settings!$B$7/100*Settings!$B$4,Settings!$B$4),F13-Settings!$B$7/100*Settings!$B$4))</f>
        <v/>
      </c>
      <c r="L13" s="11">
        <f>IF(J13="","",IF(Settings!$B$8="Trailing",K13,J13))</f>
        <v/>
      </c>
      <c r="M13" s="11">
        <f>IF(L13="","",MAX(D13-L13,0))</f>
        <v/>
      </c>
      <c r="N13" s="11">
        <f>IF(AND(I13="",M13=""),"",IF(I13="",M13,IF(M13="",I13,MIN(I13,M13))))</f>
        <v/>
      </c>
      <c r="O13" s="9">
        <f>IF(N13="","",IF(I13="","Max loss",IF(M13="","Daily",IF(I13&lt;=M13,"Daily","Max loss"))))</f>
        <v/>
      </c>
      <c r="P13" s="11">
        <f>IF(OR(D13="",Settings!$B$10=""),"",Settings!$B$10/100*D13)</f>
        <v/>
      </c>
      <c r="Q13" s="12">
        <f>IF(OR(N13="",P13=""),"",IF(IF(O13="Daily",D13-H13,D13-L13)&lt;=0.000000001,0,MAX(ROUNDUP(N13/P13-0.000000001,0)-1,0)))</f>
        <v/>
      </c>
      <c r="R13" s="9">
        <f>IF(Q13="","",IF(Q13=0,"Red",IF(Q13&lt;=2,"Amber","Green")))</f>
        <v/>
      </c>
      <c r="S13" s="13">
        <f>IF(D13="","",(F13-D13)/F13*100)</f>
        <v/>
      </c>
      <c r="T13" s="13">
        <f>IF(D13="","",(F13-D13)/D13*100)</f>
        <v/>
      </c>
    </row>
    <row r="14">
      <c r="A14" s="9" t="n">
        <v>9</v>
      </c>
      <c r="B14" s="10" t="n"/>
      <c r="C14" s="5" t="n"/>
      <c r="D14" s="5" t="n"/>
      <c r="E14" s="5" t="n"/>
      <c r="F14" s="11">
        <f>IF(D14="","",MAX(N(Settings!$B$4),$C$6:C14,$D$6:D14,IF(Settings!$B$11="Intraday equity high",MAX(0,$E$6:E14),0)))</f>
        <v/>
      </c>
      <c r="G14" s="11">
        <f>IF(OR(D14="",C14="",Settings!$B$5=""),"",Settings!$B$5/100*IF(Settings!$B$6="Start-of-day equity",C14,Settings!$B$4))</f>
        <v/>
      </c>
      <c r="H14" s="11">
        <f>IF(G14="","",C14-G14)</f>
        <v/>
      </c>
      <c r="I14" s="11">
        <f>IF(H14="","",MAX(D14-H14,0))</f>
        <v/>
      </c>
      <c r="J14" s="11">
        <f>IF(OR(D14="",Settings!$B$7=""),"",Settings!$B$4-Settings!$B$7/100*Settings!$B$4)</f>
        <v/>
      </c>
      <c r="K14" s="11">
        <f>IF(OR(D14="",Settings!$B$7=""),"",IF(Settings!$B$9="Yes",MIN(F14-Settings!$B$7/100*Settings!$B$4,Settings!$B$4),F14-Settings!$B$7/100*Settings!$B$4))</f>
        <v/>
      </c>
      <c r="L14" s="11">
        <f>IF(J14="","",IF(Settings!$B$8="Trailing",K14,J14))</f>
        <v/>
      </c>
      <c r="M14" s="11">
        <f>IF(L14="","",MAX(D14-L14,0))</f>
        <v/>
      </c>
      <c r="N14" s="11">
        <f>IF(AND(I14="",M14=""),"",IF(I14="",M14,IF(M14="",I14,MIN(I14,M14))))</f>
        <v/>
      </c>
      <c r="O14" s="9">
        <f>IF(N14="","",IF(I14="","Max loss",IF(M14="","Daily",IF(I14&lt;=M14,"Daily","Max loss"))))</f>
        <v/>
      </c>
      <c r="P14" s="11">
        <f>IF(OR(D14="",Settings!$B$10=""),"",Settings!$B$10/100*D14)</f>
        <v/>
      </c>
      <c r="Q14" s="12">
        <f>IF(OR(N14="",P14=""),"",IF(IF(O14="Daily",D14-H14,D14-L14)&lt;=0.000000001,0,MAX(ROUNDUP(N14/P14-0.000000001,0)-1,0)))</f>
        <v/>
      </c>
      <c r="R14" s="9">
        <f>IF(Q14="","",IF(Q14=0,"Red",IF(Q14&lt;=2,"Amber","Green")))</f>
        <v/>
      </c>
      <c r="S14" s="13">
        <f>IF(D14="","",(F14-D14)/F14*100)</f>
        <v/>
      </c>
      <c r="T14" s="13">
        <f>IF(D14="","",(F14-D14)/D14*100)</f>
        <v/>
      </c>
    </row>
    <row r="15">
      <c r="A15" s="9" t="n">
        <v>10</v>
      </c>
      <c r="B15" s="10" t="n"/>
      <c r="C15" s="5" t="n"/>
      <c r="D15" s="5" t="n"/>
      <c r="E15" s="5" t="n"/>
      <c r="F15" s="11">
        <f>IF(D15="","",MAX(N(Settings!$B$4),$C$6:C15,$D$6:D15,IF(Settings!$B$11="Intraday equity high",MAX(0,$E$6:E15),0)))</f>
        <v/>
      </c>
      <c r="G15" s="11">
        <f>IF(OR(D15="",C15="",Settings!$B$5=""),"",Settings!$B$5/100*IF(Settings!$B$6="Start-of-day equity",C15,Settings!$B$4))</f>
        <v/>
      </c>
      <c r="H15" s="11">
        <f>IF(G15="","",C15-G15)</f>
        <v/>
      </c>
      <c r="I15" s="11">
        <f>IF(H15="","",MAX(D15-H15,0))</f>
        <v/>
      </c>
      <c r="J15" s="11">
        <f>IF(OR(D15="",Settings!$B$7=""),"",Settings!$B$4-Settings!$B$7/100*Settings!$B$4)</f>
        <v/>
      </c>
      <c r="K15" s="11">
        <f>IF(OR(D15="",Settings!$B$7=""),"",IF(Settings!$B$9="Yes",MIN(F15-Settings!$B$7/100*Settings!$B$4,Settings!$B$4),F15-Settings!$B$7/100*Settings!$B$4))</f>
        <v/>
      </c>
      <c r="L15" s="11">
        <f>IF(J15="","",IF(Settings!$B$8="Trailing",K15,J15))</f>
        <v/>
      </c>
      <c r="M15" s="11">
        <f>IF(L15="","",MAX(D15-L15,0))</f>
        <v/>
      </c>
      <c r="N15" s="11">
        <f>IF(AND(I15="",M15=""),"",IF(I15="",M15,IF(M15="",I15,MIN(I15,M15))))</f>
        <v/>
      </c>
      <c r="O15" s="9">
        <f>IF(N15="","",IF(I15="","Max loss",IF(M15="","Daily",IF(I15&lt;=M15,"Daily","Max loss"))))</f>
        <v/>
      </c>
      <c r="P15" s="11">
        <f>IF(OR(D15="",Settings!$B$10=""),"",Settings!$B$10/100*D15)</f>
        <v/>
      </c>
      <c r="Q15" s="12">
        <f>IF(OR(N15="",P15=""),"",IF(IF(O15="Daily",D15-H15,D15-L15)&lt;=0.000000001,0,MAX(ROUNDUP(N15/P15-0.000000001,0)-1,0)))</f>
        <v/>
      </c>
      <c r="R15" s="9">
        <f>IF(Q15="","",IF(Q15=0,"Red",IF(Q15&lt;=2,"Amber","Green")))</f>
        <v/>
      </c>
      <c r="S15" s="13">
        <f>IF(D15="","",(F15-D15)/F15*100)</f>
        <v/>
      </c>
      <c r="T15" s="13">
        <f>IF(D15="","",(F15-D15)/D15*100)</f>
        <v/>
      </c>
    </row>
    <row r="16">
      <c r="A16" s="9" t="n">
        <v>11</v>
      </c>
      <c r="B16" s="10" t="n"/>
      <c r="C16" s="5" t="n"/>
      <c r="D16" s="5" t="n"/>
      <c r="E16" s="5" t="n"/>
      <c r="F16" s="11">
        <f>IF(D16="","",MAX(N(Settings!$B$4),$C$6:C16,$D$6:D16,IF(Settings!$B$11="Intraday equity high",MAX(0,$E$6:E16),0)))</f>
        <v/>
      </c>
      <c r="G16" s="11">
        <f>IF(OR(D16="",C16="",Settings!$B$5=""),"",Settings!$B$5/100*IF(Settings!$B$6="Start-of-day equity",C16,Settings!$B$4))</f>
        <v/>
      </c>
      <c r="H16" s="11">
        <f>IF(G16="","",C16-G16)</f>
        <v/>
      </c>
      <c r="I16" s="11">
        <f>IF(H16="","",MAX(D16-H16,0))</f>
        <v/>
      </c>
      <c r="J16" s="11">
        <f>IF(OR(D16="",Settings!$B$7=""),"",Settings!$B$4-Settings!$B$7/100*Settings!$B$4)</f>
        <v/>
      </c>
      <c r="K16" s="11">
        <f>IF(OR(D16="",Settings!$B$7=""),"",IF(Settings!$B$9="Yes",MIN(F16-Settings!$B$7/100*Settings!$B$4,Settings!$B$4),F16-Settings!$B$7/100*Settings!$B$4))</f>
        <v/>
      </c>
      <c r="L16" s="11">
        <f>IF(J16="","",IF(Settings!$B$8="Trailing",K16,J16))</f>
        <v/>
      </c>
      <c r="M16" s="11">
        <f>IF(L16="","",MAX(D16-L16,0))</f>
        <v/>
      </c>
      <c r="N16" s="11">
        <f>IF(AND(I16="",M16=""),"",IF(I16="",M16,IF(M16="",I16,MIN(I16,M16))))</f>
        <v/>
      </c>
      <c r="O16" s="9">
        <f>IF(N16="","",IF(I16="","Max loss",IF(M16="","Daily",IF(I16&lt;=M16,"Daily","Max loss"))))</f>
        <v/>
      </c>
      <c r="P16" s="11">
        <f>IF(OR(D16="",Settings!$B$10=""),"",Settings!$B$10/100*D16)</f>
        <v/>
      </c>
      <c r="Q16" s="12">
        <f>IF(OR(N16="",P16=""),"",IF(IF(O16="Daily",D16-H16,D16-L16)&lt;=0.000000001,0,MAX(ROUNDUP(N16/P16-0.000000001,0)-1,0)))</f>
        <v/>
      </c>
      <c r="R16" s="9">
        <f>IF(Q16="","",IF(Q16=0,"Red",IF(Q16&lt;=2,"Amber","Green")))</f>
        <v/>
      </c>
      <c r="S16" s="13">
        <f>IF(D16="","",(F16-D16)/F16*100)</f>
        <v/>
      </c>
      <c r="T16" s="13">
        <f>IF(D16="","",(F16-D16)/D16*100)</f>
        <v/>
      </c>
    </row>
    <row r="17">
      <c r="A17" s="9" t="n">
        <v>12</v>
      </c>
      <c r="B17" s="10" t="n"/>
      <c r="C17" s="5" t="n"/>
      <c r="D17" s="5" t="n"/>
      <c r="E17" s="5" t="n"/>
      <c r="F17" s="11">
        <f>IF(D17="","",MAX(N(Settings!$B$4),$C$6:C17,$D$6:D17,IF(Settings!$B$11="Intraday equity high",MAX(0,$E$6:E17),0)))</f>
        <v/>
      </c>
      <c r="G17" s="11">
        <f>IF(OR(D17="",C17="",Settings!$B$5=""),"",Settings!$B$5/100*IF(Settings!$B$6="Start-of-day equity",C17,Settings!$B$4))</f>
        <v/>
      </c>
      <c r="H17" s="11">
        <f>IF(G17="","",C17-G17)</f>
        <v/>
      </c>
      <c r="I17" s="11">
        <f>IF(H17="","",MAX(D17-H17,0))</f>
        <v/>
      </c>
      <c r="J17" s="11">
        <f>IF(OR(D17="",Settings!$B$7=""),"",Settings!$B$4-Settings!$B$7/100*Settings!$B$4)</f>
        <v/>
      </c>
      <c r="K17" s="11">
        <f>IF(OR(D17="",Settings!$B$7=""),"",IF(Settings!$B$9="Yes",MIN(F17-Settings!$B$7/100*Settings!$B$4,Settings!$B$4),F17-Settings!$B$7/100*Settings!$B$4))</f>
        <v/>
      </c>
      <c r="L17" s="11">
        <f>IF(J17="","",IF(Settings!$B$8="Trailing",K17,J17))</f>
        <v/>
      </c>
      <c r="M17" s="11">
        <f>IF(L17="","",MAX(D17-L17,0))</f>
        <v/>
      </c>
      <c r="N17" s="11">
        <f>IF(AND(I17="",M17=""),"",IF(I17="",M17,IF(M17="",I17,MIN(I17,M17))))</f>
        <v/>
      </c>
      <c r="O17" s="9">
        <f>IF(N17="","",IF(I17="","Max loss",IF(M17="","Daily",IF(I17&lt;=M17,"Daily","Max loss"))))</f>
        <v/>
      </c>
      <c r="P17" s="11">
        <f>IF(OR(D17="",Settings!$B$10=""),"",Settings!$B$10/100*D17)</f>
        <v/>
      </c>
      <c r="Q17" s="12">
        <f>IF(OR(N17="",P17=""),"",IF(IF(O17="Daily",D17-H17,D17-L17)&lt;=0.000000001,0,MAX(ROUNDUP(N17/P17-0.000000001,0)-1,0)))</f>
        <v/>
      </c>
      <c r="R17" s="9">
        <f>IF(Q17="","",IF(Q17=0,"Red",IF(Q17&lt;=2,"Amber","Green")))</f>
        <v/>
      </c>
      <c r="S17" s="13">
        <f>IF(D17="","",(F17-D17)/F17*100)</f>
        <v/>
      </c>
      <c r="T17" s="13">
        <f>IF(D17="","",(F17-D17)/D17*100)</f>
        <v/>
      </c>
    </row>
    <row r="18">
      <c r="A18" s="9" t="n">
        <v>13</v>
      </c>
      <c r="B18" s="10" t="n"/>
      <c r="C18" s="5" t="n"/>
      <c r="D18" s="5" t="n"/>
      <c r="E18" s="5" t="n"/>
      <c r="F18" s="11">
        <f>IF(D18="","",MAX(N(Settings!$B$4),$C$6:C18,$D$6:D18,IF(Settings!$B$11="Intraday equity high",MAX(0,$E$6:E18),0)))</f>
        <v/>
      </c>
      <c r="G18" s="11">
        <f>IF(OR(D18="",C18="",Settings!$B$5=""),"",Settings!$B$5/100*IF(Settings!$B$6="Start-of-day equity",C18,Settings!$B$4))</f>
        <v/>
      </c>
      <c r="H18" s="11">
        <f>IF(G18="","",C18-G18)</f>
        <v/>
      </c>
      <c r="I18" s="11">
        <f>IF(H18="","",MAX(D18-H18,0))</f>
        <v/>
      </c>
      <c r="J18" s="11">
        <f>IF(OR(D18="",Settings!$B$7=""),"",Settings!$B$4-Settings!$B$7/100*Settings!$B$4)</f>
        <v/>
      </c>
      <c r="K18" s="11">
        <f>IF(OR(D18="",Settings!$B$7=""),"",IF(Settings!$B$9="Yes",MIN(F18-Settings!$B$7/100*Settings!$B$4,Settings!$B$4),F18-Settings!$B$7/100*Settings!$B$4))</f>
        <v/>
      </c>
      <c r="L18" s="11">
        <f>IF(J18="","",IF(Settings!$B$8="Trailing",K18,J18))</f>
        <v/>
      </c>
      <c r="M18" s="11">
        <f>IF(L18="","",MAX(D18-L18,0))</f>
        <v/>
      </c>
      <c r="N18" s="11">
        <f>IF(AND(I18="",M18=""),"",IF(I18="",M18,IF(M18="",I18,MIN(I18,M18))))</f>
        <v/>
      </c>
      <c r="O18" s="9">
        <f>IF(N18="","",IF(I18="","Max loss",IF(M18="","Daily",IF(I18&lt;=M18,"Daily","Max loss"))))</f>
        <v/>
      </c>
      <c r="P18" s="11">
        <f>IF(OR(D18="",Settings!$B$10=""),"",Settings!$B$10/100*D18)</f>
        <v/>
      </c>
      <c r="Q18" s="12">
        <f>IF(OR(N18="",P18=""),"",IF(IF(O18="Daily",D18-H18,D18-L18)&lt;=0.000000001,0,MAX(ROUNDUP(N18/P18-0.000000001,0)-1,0)))</f>
        <v/>
      </c>
      <c r="R18" s="9">
        <f>IF(Q18="","",IF(Q18=0,"Red",IF(Q18&lt;=2,"Amber","Green")))</f>
        <v/>
      </c>
      <c r="S18" s="13">
        <f>IF(D18="","",(F18-D18)/F18*100)</f>
        <v/>
      </c>
      <c r="T18" s="13">
        <f>IF(D18="","",(F18-D18)/D18*100)</f>
        <v/>
      </c>
    </row>
    <row r="19">
      <c r="A19" s="9" t="n">
        <v>14</v>
      </c>
      <c r="B19" s="10" t="n"/>
      <c r="C19" s="5" t="n"/>
      <c r="D19" s="5" t="n"/>
      <c r="E19" s="5" t="n"/>
      <c r="F19" s="11">
        <f>IF(D19="","",MAX(N(Settings!$B$4),$C$6:C19,$D$6:D19,IF(Settings!$B$11="Intraday equity high",MAX(0,$E$6:E19),0)))</f>
        <v/>
      </c>
      <c r="G19" s="11">
        <f>IF(OR(D19="",C19="",Settings!$B$5=""),"",Settings!$B$5/100*IF(Settings!$B$6="Start-of-day equity",C19,Settings!$B$4))</f>
        <v/>
      </c>
      <c r="H19" s="11">
        <f>IF(G19="","",C19-G19)</f>
        <v/>
      </c>
      <c r="I19" s="11">
        <f>IF(H19="","",MAX(D19-H19,0))</f>
        <v/>
      </c>
      <c r="J19" s="11">
        <f>IF(OR(D19="",Settings!$B$7=""),"",Settings!$B$4-Settings!$B$7/100*Settings!$B$4)</f>
        <v/>
      </c>
      <c r="K19" s="11">
        <f>IF(OR(D19="",Settings!$B$7=""),"",IF(Settings!$B$9="Yes",MIN(F19-Settings!$B$7/100*Settings!$B$4,Settings!$B$4),F19-Settings!$B$7/100*Settings!$B$4))</f>
        <v/>
      </c>
      <c r="L19" s="11">
        <f>IF(J19="","",IF(Settings!$B$8="Trailing",K19,J19))</f>
        <v/>
      </c>
      <c r="M19" s="11">
        <f>IF(L19="","",MAX(D19-L19,0))</f>
        <v/>
      </c>
      <c r="N19" s="11">
        <f>IF(AND(I19="",M19=""),"",IF(I19="",M19,IF(M19="",I19,MIN(I19,M19))))</f>
        <v/>
      </c>
      <c r="O19" s="9">
        <f>IF(N19="","",IF(I19="","Max loss",IF(M19="","Daily",IF(I19&lt;=M19,"Daily","Max loss"))))</f>
        <v/>
      </c>
      <c r="P19" s="11">
        <f>IF(OR(D19="",Settings!$B$10=""),"",Settings!$B$10/100*D19)</f>
        <v/>
      </c>
      <c r="Q19" s="12">
        <f>IF(OR(N19="",P19=""),"",IF(IF(O19="Daily",D19-H19,D19-L19)&lt;=0.000000001,0,MAX(ROUNDUP(N19/P19-0.000000001,0)-1,0)))</f>
        <v/>
      </c>
      <c r="R19" s="9">
        <f>IF(Q19="","",IF(Q19=0,"Red",IF(Q19&lt;=2,"Amber","Green")))</f>
        <v/>
      </c>
      <c r="S19" s="13">
        <f>IF(D19="","",(F19-D19)/F19*100)</f>
        <v/>
      </c>
      <c r="T19" s="13">
        <f>IF(D19="","",(F19-D19)/D19*100)</f>
        <v/>
      </c>
    </row>
    <row r="20">
      <c r="A20" s="9" t="n">
        <v>15</v>
      </c>
      <c r="B20" s="10" t="n"/>
      <c r="C20" s="5" t="n"/>
      <c r="D20" s="5" t="n"/>
      <c r="E20" s="5" t="n"/>
      <c r="F20" s="11">
        <f>IF(D20="","",MAX(N(Settings!$B$4),$C$6:C20,$D$6:D20,IF(Settings!$B$11="Intraday equity high",MAX(0,$E$6:E20),0)))</f>
        <v/>
      </c>
      <c r="G20" s="11">
        <f>IF(OR(D20="",C20="",Settings!$B$5=""),"",Settings!$B$5/100*IF(Settings!$B$6="Start-of-day equity",C20,Settings!$B$4))</f>
        <v/>
      </c>
      <c r="H20" s="11">
        <f>IF(G20="","",C20-G20)</f>
        <v/>
      </c>
      <c r="I20" s="11">
        <f>IF(H20="","",MAX(D20-H20,0))</f>
        <v/>
      </c>
      <c r="J20" s="11">
        <f>IF(OR(D20="",Settings!$B$7=""),"",Settings!$B$4-Settings!$B$7/100*Settings!$B$4)</f>
        <v/>
      </c>
      <c r="K20" s="11">
        <f>IF(OR(D20="",Settings!$B$7=""),"",IF(Settings!$B$9="Yes",MIN(F20-Settings!$B$7/100*Settings!$B$4,Settings!$B$4),F20-Settings!$B$7/100*Settings!$B$4))</f>
        <v/>
      </c>
      <c r="L20" s="11">
        <f>IF(J20="","",IF(Settings!$B$8="Trailing",K20,J20))</f>
        <v/>
      </c>
      <c r="M20" s="11">
        <f>IF(L20="","",MAX(D20-L20,0))</f>
        <v/>
      </c>
      <c r="N20" s="11">
        <f>IF(AND(I20="",M20=""),"",IF(I20="",M20,IF(M20="",I20,MIN(I20,M20))))</f>
        <v/>
      </c>
      <c r="O20" s="9">
        <f>IF(N20="","",IF(I20="","Max loss",IF(M20="","Daily",IF(I20&lt;=M20,"Daily","Max loss"))))</f>
        <v/>
      </c>
      <c r="P20" s="11">
        <f>IF(OR(D20="",Settings!$B$10=""),"",Settings!$B$10/100*D20)</f>
        <v/>
      </c>
      <c r="Q20" s="12">
        <f>IF(OR(N20="",P20=""),"",IF(IF(O20="Daily",D20-H20,D20-L20)&lt;=0.000000001,0,MAX(ROUNDUP(N20/P20-0.000000001,0)-1,0)))</f>
        <v/>
      </c>
      <c r="R20" s="9">
        <f>IF(Q20="","",IF(Q20=0,"Red",IF(Q20&lt;=2,"Amber","Green")))</f>
        <v/>
      </c>
      <c r="S20" s="13">
        <f>IF(D20="","",(F20-D20)/F20*100)</f>
        <v/>
      </c>
      <c r="T20" s="13">
        <f>IF(D20="","",(F20-D20)/D20*100)</f>
        <v/>
      </c>
    </row>
    <row r="21">
      <c r="A21" s="9" t="n">
        <v>16</v>
      </c>
      <c r="B21" s="10" t="n"/>
      <c r="C21" s="5" t="n"/>
      <c r="D21" s="5" t="n"/>
      <c r="E21" s="5" t="n"/>
      <c r="F21" s="11">
        <f>IF(D21="","",MAX(N(Settings!$B$4),$C$6:C21,$D$6:D21,IF(Settings!$B$11="Intraday equity high",MAX(0,$E$6:E21),0)))</f>
        <v/>
      </c>
      <c r="G21" s="11">
        <f>IF(OR(D21="",C21="",Settings!$B$5=""),"",Settings!$B$5/100*IF(Settings!$B$6="Start-of-day equity",C21,Settings!$B$4))</f>
        <v/>
      </c>
      <c r="H21" s="11">
        <f>IF(G21="","",C21-G21)</f>
        <v/>
      </c>
      <c r="I21" s="11">
        <f>IF(H21="","",MAX(D21-H21,0))</f>
        <v/>
      </c>
      <c r="J21" s="11">
        <f>IF(OR(D21="",Settings!$B$7=""),"",Settings!$B$4-Settings!$B$7/100*Settings!$B$4)</f>
        <v/>
      </c>
      <c r="K21" s="11">
        <f>IF(OR(D21="",Settings!$B$7=""),"",IF(Settings!$B$9="Yes",MIN(F21-Settings!$B$7/100*Settings!$B$4,Settings!$B$4),F21-Settings!$B$7/100*Settings!$B$4))</f>
        <v/>
      </c>
      <c r="L21" s="11">
        <f>IF(J21="","",IF(Settings!$B$8="Trailing",K21,J21))</f>
        <v/>
      </c>
      <c r="M21" s="11">
        <f>IF(L21="","",MAX(D21-L21,0))</f>
        <v/>
      </c>
      <c r="N21" s="11">
        <f>IF(AND(I21="",M21=""),"",IF(I21="",M21,IF(M21="",I21,MIN(I21,M21))))</f>
        <v/>
      </c>
      <c r="O21" s="9">
        <f>IF(N21="","",IF(I21="","Max loss",IF(M21="","Daily",IF(I21&lt;=M21,"Daily","Max loss"))))</f>
        <v/>
      </c>
      <c r="P21" s="11">
        <f>IF(OR(D21="",Settings!$B$10=""),"",Settings!$B$10/100*D21)</f>
        <v/>
      </c>
      <c r="Q21" s="12">
        <f>IF(OR(N21="",P21=""),"",IF(IF(O21="Daily",D21-H21,D21-L21)&lt;=0.000000001,0,MAX(ROUNDUP(N21/P21-0.000000001,0)-1,0)))</f>
        <v/>
      </c>
      <c r="R21" s="9">
        <f>IF(Q21="","",IF(Q21=0,"Red",IF(Q21&lt;=2,"Amber","Green")))</f>
        <v/>
      </c>
      <c r="S21" s="13">
        <f>IF(D21="","",(F21-D21)/F21*100)</f>
        <v/>
      </c>
      <c r="T21" s="13">
        <f>IF(D21="","",(F21-D21)/D21*100)</f>
        <v/>
      </c>
    </row>
    <row r="22">
      <c r="A22" s="9" t="n">
        <v>17</v>
      </c>
      <c r="B22" s="10" t="n"/>
      <c r="C22" s="5" t="n"/>
      <c r="D22" s="5" t="n"/>
      <c r="E22" s="5" t="n"/>
      <c r="F22" s="11">
        <f>IF(D22="","",MAX(N(Settings!$B$4),$C$6:C22,$D$6:D22,IF(Settings!$B$11="Intraday equity high",MAX(0,$E$6:E22),0)))</f>
        <v/>
      </c>
      <c r="G22" s="11">
        <f>IF(OR(D22="",C22="",Settings!$B$5=""),"",Settings!$B$5/100*IF(Settings!$B$6="Start-of-day equity",C22,Settings!$B$4))</f>
        <v/>
      </c>
      <c r="H22" s="11">
        <f>IF(G22="","",C22-G22)</f>
        <v/>
      </c>
      <c r="I22" s="11">
        <f>IF(H22="","",MAX(D22-H22,0))</f>
        <v/>
      </c>
      <c r="J22" s="11">
        <f>IF(OR(D22="",Settings!$B$7=""),"",Settings!$B$4-Settings!$B$7/100*Settings!$B$4)</f>
        <v/>
      </c>
      <c r="K22" s="11">
        <f>IF(OR(D22="",Settings!$B$7=""),"",IF(Settings!$B$9="Yes",MIN(F22-Settings!$B$7/100*Settings!$B$4,Settings!$B$4),F22-Settings!$B$7/100*Settings!$B$4))</f>
        <v/>
      </c>
      <c r="L22" s="11">
        <f>IF(J22="","",IF(Settings!$B$8="Trailing",K22,J22))</f>
        <v/>
      </c>
      <c r="M22" s="11">
        <f>IF(L22="","",MAX(D22-L22,0))</f>
        <v/>
      </c>
      <c r="N22" s="11">
        <f>IF(AND(I22="",M22=""),"",IF(I22="",M22,IF(M22="",I22,MIN(I22,M22))))</f>
        <v/>
      </c>
      <c r="O22" s="9">
        <f>IF(N22="","",IF(I22="","Max loss",IF(M22="","Daily",IF(I22&lt;=M22,"Daily","Max loss"))))</f>
        <v/>
      </c>
      <c r="P22" s="11">
        <f>IF(OR(D22="",Settings!$B$10=""),"",Settings!$B$10/100*D22)</f>
        <v/>
      </c>
      <c r="Q22" s="12">
        <f>IF(OR(N22="",P22=""),"",IF(IF(O22="Daily",D22-H22,D22-L22)&lt;=0.000000001,0,MAX(ROUNDUP(N22/P22-0.000000001,0)-1,0)))</f>
        <v/>
      </c>
      <c r="R22" s="9">
        <f>IF(Q22="","",IF(Q22=0,"Red",IF(Q22&lt;=2,"Amber","Green")))</f>
        <v/>
      </c>
      <c r="S22" s="13">
        <f>IF(D22="","",(F22-D22)/F22*100)</f>
        <v/>
      </c>
      <c r="T22" s="13">
        <f>IF(D22="","",(F22-D22)/D22*100)</f>
        <v/>
      </c>
    </row>
    <row r="23">
      <c r="A23" s="9" t="n">
        <v>18</v>
      </c>
      <c r="B23" s="10" t="n"/>
      <c r="C23" s="5" t="n"/>
      <c r="D23" s="5" t="n"/>
      <c r="E23" s="5" t="n"/>
      <c r="F23" s="11">
        <f>IF(D23="","",MAX(N(Settings!$B$4),$C$6:C23,$D$6:D23,IF(Settings!$B$11="Intraday equity high",MAX(0,$E$6:E23),0)))</f>
        <v/>
      </c>
      <c r="G23" s="11">
        <f>IF(OR(D23="",C23="",Settings!$B$5=""),"",Settings!$B$5/100*IF(Settings!$B$6="Start-of-day equity",C23,Settings!$B$4))</f>
        <v/>
      </c>
      <c r="H23" s="11">
        <f>IF(G23="","",C23-G23)</f>
        <v/>
      </c>
      <c r="I23" s="11">
        <f>IF(H23="","",MAX(D23-H23,0))</f>
        <v/>
      </c>
      <c r="J23" s="11">
        <f>IF(OR(D23="",Settings!$B$7=""),"",Settings!$B$4-Settings!$B$7/100*Settings!$B$4)</f>
        <v/>
      </c>
      <c r="K23" s="11">
        <f>IF(OR(D23="",Settings!$B$7=""),"",IF(Settings!$B$9="Yes",MIN(F23-Settings!$B$7/100*Settings!$B$4,Settings!$B$4),F23-Settings!$B$7/100*Settings!$B$4))</f>
        <v/>
      </c>
      <c r="L23" s="11">
        <f>IF(J23="","",IF(Settings!$B$8="Trailing",K23,J23))</f>
        <v/>
      </c>
      <c r="M23" s="11">
        <f>IF(L23="","",MAX(D23-L23,0))</f>
        <v/>
      </c>
      <c r="N23" s="11">
        <f>IF(AND(I23="",M23=""),"",IF(I23="",M23,IF(M23="",I23,MIN(I23,M23))))</f>
        <v/>
      </c>
      <c r="O23" s="9">
        <f>IF(N23="","",IF(I23="","Max loss",IF(M23="","Daily",IF(I23&lt;=M23,"Daily","Max loss"))))</f>
        <v/>
      </c>
      <c r="P23" s="11">
        <f>IF(OR(D23="",Settings!$B$10=""),"",Settings!$B$10/100*D23)</f>
        <v/>
      </c>
      <c r="Q23" s="12">
        <f>IF(OR(N23="",P23=""),"",IF(IF(O23="Daily",D23-H23,D23-L23)&lt;=0.000000001,0,MAX(ROUNDUP(N23/P23-0.000000001,0)-1,0)))</f>
        <v/>
      </c>
      <c r="R23" s="9">
        <f>IF(Q23="","",IF(Q23=0,"Red",IF(Q23&lt;=2,"Amber","Green")))</f>
        <v/>
      </c>
      <c r="S23" s="13">
        <f>IF(D23="","",(F23-D23)/F23*100)</f>
        <v/>
      </c>
      <c r="T23" s="13">
        <f>IF(D23="","",(F23-D23)/D23*100)</f>
        <v/>
      </c>
    </row>
    <row r="24">
      <c r="A24" s="9" t="n">
        <v>19</v>
      </c>
      <c r="B24" s="10" t="n"/>
      <c r="C24" s="5" t="n"/>
      <c r="D24" s="5" t="n"/>
      <c r="E24" s="5" t="n"/>
      <c r="F24" s="11">
        <f>IF(D24="","",MAX(N(Settings!$B$4),$C$6:C24,$D$6:D24,IF(Settings!$B$11="Intraday equity high",MAX(0,$E$6:E24),0)))</f>
        <v/>
      </c>
      <c r="G24" s="11">
        <f>IF(OR(D24="",C24="",Settings!$B$5=""),"",Settings!$B$5/100*IF(Settings!$B$6="Start-of-day equity",C24,Settings!$B$4))</f>
        <v/>
      </c>
      <c r="H24" s="11">
        <f>IF(G24="","",C24-G24)</f>
        <v/>
      </c>
      <c r="I24" s="11">
        <f>IF(H24="","",MAX(D24-H24,0))</f>
        <v/>
      </c>
      <c r="J24" s="11">
        <f>IF(OR(D24="",Settings!$B$7=""),"",Settings!$B$4-Settings!$B$7/100*Settings!$B$4)</f>
        <v/>
      </c>
      <c r="K24" s="11">
        <f>IF(OR(D24="",Settings!$B$7=""),"",IF(Settings!$B$9="Yes",MIN(F24-Settings!$B$7/100*Settings!$B$4,Settings!$B$4),F24-Settings!$B$7/100*Settings!$B$4))</f>
        <v/>
      </c>
      <c r="L24" s="11">
        <f>IF(J24="","",IF(Settings!$B$8="Trailing",K24,J24))</f>
        <v/>
      </c>
      <c r="M24" s="11">
        <f>IF(L24="","",MAX(D24-L24,0))</f>
        <v/>
      </c>
      <c r="N24" s="11">
        <f>IF(AND(I24="",M24=""),"",IF(I24="",M24,IF(M24="",I24,MIN(I24,M24))))</f>
        <v/>
      </c>
      <c r="O24" s="9">
        <f>IF(N24="","",IF(I24="","Max loss",IF(M24="","Daily",IF(I24&lt;=M24,"Daily","Max loss"))))</f>
        <v/>
      </c>
      <c r="P24" s="11">
        <f>IF(OR(D24="",Settings!$B$10=""),"",Settings!$B$10/100*D24)</f>
        <v/>
      </c>
      <c r="Q24" s="12">
        <f>IF(OR(N24="",P24=""),"",IF(IF(O24="Daily",D24-H24,D24-L24)&lt;=0.000000001,0,MAX(ROUNDUP(N24/P24-0.000000001,0)-1,0)))</f>
        <v/>
      </c>
      <c r="R24" s="9">
        <f>IF(Q24="","",IF(Q24=0,"Red",IF(Q24&lt;=2,"Amber","Green")))</f>
        <v/>
      </c>
      <c r="S24" s="13">
        <f>IF(D24="","",(F24-D24)/F24*100)</f>
        <v/>
      </c>
      <c r="T24" s="13">
        <f>IF(D24="","",(F24-D24)/D24*100)</f>
        <v/>
      </c>
    </row>
    <row r="25">
      <c r="A25" s="9" t="n">
        <v>20</v>
      </c>
      <c r="B25" s="10" t="n"/>
      <c r="C25" s="5" t="n"/>
      <c r="D25" s="5" t="n"/>
      <c r="E25" s="5" t="n"/>
      <c r="F25" s="11">
        <f>IF(D25="","",MAX(N(Settings!$B$4),$C$6:C25,$D$6:D25,IF(Settings!$B$11="Intraday equity high",MAX(0,$E$6:E25),0)))</f>
        <v/>
      </c>
      <c r="G25" s="11">
        <f>IF(OR(D25="",C25="",Settings!$B$5=""),"",Settings!$B$5/100*IF(Settings!$B$6="Start-of-day equity",C25,Settings!$B$4))</f>
        <v/>
      </c>
      <c r="H25" s="11">
        <f>IF(G25="","",C25-G25)</f>
        <v/>
      </c>
      <c r="I25" s="11">
        <f>IF(H25="","",MAX(D25-H25,0))</f>
        <v/>
      </c>
      <c r="J25" s="11">
        <f>IF(OR(D25="",Settings!$B$7=""),"",Settings!$B$4-Settings!$B$7/100*Settings!$B$4)</f>
        <v/>
      </c>
      <c r="K25" s="11">
        <f>IF(OR(D25="",Settings!$B$7=""),"",IF(Settings!$B$9="Yes",MIN(F25-Settings!$B$7/100*Settings!$B$4,Settings!$B$4),F25-Settings!$B$7/100*Settings!$B$4))</f>
        <v/>
      </c>
      <c r="L25" s="11">
        <f>IF(J25="","",IF(Settings!$B$8="Trailing",K25,J25))</f>
        <v/>
      </c>
      <c r="M25" s="11">
        <f>IF(L25="","",MAX(D25-L25,0))</f>
        <v/>
      </c>
      <c r="N25" s="11">
        <f>IF(AND(I25="",M25=""),"",IF(I25="",M25,IF(M25="",I25,MIN(I25,M25))))</f>
        <v/>
      </c>
      <c r="O25" s="9">
        <f>IF(N25="","",IF(I25="","Max loss",IF(M25="","Daily",IF(I25&lt;=M25,"Daily","Max loss"))))</f>
        <v/>
      </c>
      <c r="P25" s="11">
        <f>IF(OR(D25="",Settings!$B$10=""),"",Settings!$B$10/100*D25)</f>
        <v/>
      </c>
      <c r="Q25" s="12">
        <f>IF(OR(N25="",P25=""),"",IF(IF(O25="Daily",D25-H25,D25-L25)&lt;=0.000000001,0,MAX(ROUNDUP(N25/P25-0.000000001,0)-1,0)))</f>
        <v/>
      </c>
      <c r="R25" s="9">
        <f>IF(Q25="","",IF(Q25=0,"Red",IF(Q25&lt;=2,"Amber","Green")))</f>
        <v/>
      </c>
      <c r="S25" s="13">
        <f>IF(D25="","",(F25-D25)/F25*100)</f>
        <v/>
      </c>
      <c r="T25" s="13">
        <f>IF(D25="","",(F25-D25)/D25*100)</f>
        <v/>
      </c>
    </row>
    <row r="26">
      <c r="A26" s="9" t="n">
        <v>21</v>
      </c>
      <c r="B26" s="10" t="n"/>
      <c r="C26" s="5" t="n"/>
      <c r="D26" s="5" t="n"/>
      <c r="E26" s="5" t="n"/>
      <c r="F26" s="11">
        <f>IF(D26="","",MAX(N(Settings!$B$4),$C$6:C26,$D$6:D26,IF(Settings!$B$11="Intraday equity high",MAX(0,$E$6:E26),0)))</f>
        <v/>
      </c>
      <c r="G26" s="11">
        <f>IF(OR(D26="",C26="",Settings!$B$5=""),"",Settings!$B$5/100*IF(Settings!$B$6="Start-of-day equity",C26,Settings!$B$4))</f>
        <v/>
      </c>
      <c r="H26" s="11">
        <f>IF(G26="","",C26-G26)</f>
        <v/>
      </c>
      <c r="I26" s="11">
        <f>IF(H26="","",MAX(D26-H26,0))</f>
        <v/>
      </c>
      <c r="J26" s="11">
        <f>IF(OR(D26="",Settings!$B$7=""),"",Settings!$B$4-Settings!$B$7/100*Settings!$B$4)</f>
        <v/>
      </c>
      <c r="K26" s="11">
        <f>IF(OR(D26="",Settings!$B$7=""),"",IF(Settings!$B$9="Yes",MIN(F26-Settings!$B$7/100*Settings!$B$4,Settings!$B$4),F26-Settings!$B$7/100*Settings!$B$4))</f>
        <v/>
      </c>
      <c r="L26" s="11">
        <f>IF(J26="","",IF(Settings!$B$8="Trailing",K26,J26))</f>
        <v/>
      </c>
      <c r="M26" s="11">
        <f>IF(L26="","",MAX(D26-L26,0))</f>
        <v/>
      </c>
      <c r="N26" s="11">
        <f>IF(AND(I26="",M26=""),"",IF(I26="",M26,IF(M26="",I26,MIN(I26,M26))))</f>
        <v/>
      </c>
      <c r="O26" s="9">
        <f>IF(N26="","",IF(I26="","Max loss",IF(M26="","Daily",IF(I26&lt;=M26,"Daily","Max loss"))))</f>
        <v/>
      </c>
      <c r="P26" s="11">
        <f>IF(OR(D26="",Settings!$B$10=""),"",Settings!$B$10/100*D26)</f>
        <v/>
      </c>
      <c r="Q26" s="12">
        <f>IF(OR(N26="",P26=""),"",IF(IF(O26="Daily",D26-H26,D26-L26)&lt;=0.000000001,0,MAX(ROUNDUP(N26/P26-0.000000001,0)-1,0)))</f>
        <v/>
      </c>
      <c r="R26" s="9">
        <f>IF(Q26="","",IF(Q26=0,"Red",IF(Q26&lt;=2,"Amber","Green")))</f>
        <v/>
      </c>
      <c r="S26" s="13">
        <f>IF(D26="","",(F26-D26)/F26*100)</f>
        <v/>
      </c>
      <c r="T26" s="13">
        <f>IF(D26="","",(F26-D26)/D26*100)</f>
        <v/>
      </c>
    </row>
    <row r="27">
      <c r="A27" s="9" t="n">
        <v>22</v>
      </c>
      <c r="B27" s="10" t="n"/>
      <c r="C27" s="5" t="n"/>
      <c r="D27" s="5" t="n"/>
      <c r="E27" s="5" t="n"/>
      <c r="F27" s="11">
        <f>IF(D27="","",MAX(N(Settings!$B$4),$C$6:C27,$D$6:D27,IF(Settings!$B$11="Intraday equity high",MAX(0,$E$6:E27),0)))</f>
        <v/>
      </c>
      <c r="G27" s="11">
        <f>IF(OR(D27="",C27="",Settings!$B$5=""),"",Settings!$B$5/100*IF(Settings!$B$6="Start-of-day equity",C27,Settings!$B$4))</f>
        <v/>
      </c>
      <c r="H27" s="11">
        <f>IF(G27="","",C27-G27)</f>
        <v/>
      </c>
      <c r="I27" s="11">
        <f>IF(H27="","",MAX(D27-H27,0))</f>
        <v/>
      </c>
      <c r="J27" s="11">
        <f>IF(OR(D27="",Settings!$B$7=""),"",Settings!$B$4-Settings!$B$7/100*Settings!$B$4)</f>
        <v/>
      </c>
      <c r="K27" s="11">
        <f>IF(OR(D27="",Settings!$B$7=""),"",IF(Settings!$B$9="Yes",MIN(F27-Settings!$B$7/100*Settings!$B$4,Settings!$B$4),F27-Settings!$B$7/100*Settings!$B$4))</f>
        <v/>
      </c>
      <c r="L27" s="11">
        <f>IF(J27="","",IF(Settings!$B$8="Trailing",K27,J27))</f>
        <v/>
      </c>
      <c r="M27" s="11">
        <f>IF(L27="","",MAX(D27-L27,0))</f>
        <v/>
      </c>
      <c r="N27" s="11">
        <f>IF(AND(I27="",M27=""),"",IF(I27="",M27,IF(M27="",I27,MIN(I27,M27))))</f>
        <v/>
      </c>
      <c r="O27" s="9">
        <f>IF(N27="","",IF(I27="","Max loss",IF(M27="","Daily",IF(I27&lt;=M27,"Daily","Max loss"))))</f>
        <v/>
      </c>
      <c r="P27" s="11">
        <f>IF(OR(D27="",Settings!$B$10=""),"",Settings!$B$10/100*D27)</f>
        <v/>
      </c>
      <c r="Q27" s="12">
        <f>IF(OR(N27="",P27=""),"",IF(IF(O27="Daily",D27-H27,D27-L27)&lt;=0.000000001,0,MAX(ROUNDUP(N27/P27-0.000000001,0)-1,0)))</f>
        <v/>
      </c>
      <c r="R27" s="9">
        <f>IF(Q27="","",IF(Q27=0,"Red",IF(Q27&lt;=2,"Amber","Green")))</f>
        <v/>
      </c>
      <c r="S27" s="13">
        <f>IF(D27="","",(F27-D27)/F27*100)</f>
        <v/>
      </c>
      <c r="T27" s="13">
        <f>IF(D27="","",(F27-D27)/D27*100)</f>
        <v/>
      </c>
    </row>
    <row r="28">
      <c r="A28" s="9" t="n">
        <v>23</v>
      </c>
      <c r="B28" s="10" t="n"/>
      <c r="C28" s="5" t="n"/>
      <c r="D28" s="5" t="n"/>
      <c r="E28" s="5" t="n"/>
      <c r="F28" s="11">
        <f>IF(D28="","",MAX(N(Settings!$B$4),$C$6:C28,$D$6:D28,IF(Settings!$B$11="Intraday equity high",MAX(0,$E$6:E28),0)))</f>
        <v/>
      </c>
      <c r="G28" s="11">
        <f>IF(OR(D28="",C28="",Settings!$B$5=""),"",Settings!$B$5/100*IF(Settings!$B$6="Start-of-day equity",C28,Settings!$B$4))</f>
        <v/>
      </c>
      <c r="H28" s="11">
        <f>IF(G28="","",C28-G28)</f>
        <v/>
      </c>
      <c r="I28" s="11">
        <f>IF(H28="","",MAX(D28-H28,0))</f>
        <v/>
      </c>
      <c r="J28" s="11">
        <f>IF(OR(D28="",Settings!$B$7=""),"",Settings!$B$4-Settings!$B$7/100*Settings!$B$4)</f>
        <v/>
      </c>
      <c r="K28" s="11">
        <f>IF(OR(D28="",Settings!$B$7=""),"",IF(Settings!$B$9="Yes",MIN(F28-Settings!$B$7/100*Settings!$B$4,Settings!$B$4),F28-Settings!$B$7/100*Settings!$B$4))</f>
        <v/>
      </c>
      <c r="L28" s="11">
        <f>IF(J28="","",IF(Settings!$B$8="Trailing",K28,J28))</f>
        <v/>
      </c>
      <c r="M28" s="11">
        <f>IF(L28="","",MAX(D28-L28,0))</f>
        <v/>
      </c>
      <c r="N28" s="11">
        <f>IF(AND(I28="",M28=""),"",IF(I28="",M28,IF(M28="",I28,MIN(I28,M28))))</f>
        <v/>
      </c>
      <c r="O28" s="9">
        <f>IF(N28="","",IF(I28="","Max loss",IF(M28="","Daily",IF(I28&lt;=M28,"Daily","Max loss"))))</f>
        <v/>
      </c>
      <c r="P28" s="11">
        <f>IF(OR(D28="",Settings!$B$10=""),"",Settings!$B$10/100*D28)</f>
        <v/>
      </c>
      <c r="Q28" s="12">
        <f>IF(OR(N28="",P28=""),"",IF(IF(O28="Daily",D28-H28,D28-L28)&lt;=0.000000001,0,MAX(ROUNDUP(N28/P28-0.000000001,0)-1,0)))</f>
        <v/>
      </c>
      <c r="R28" s="9">
        <f>IF(Q28="","",IF(Q28=0,"Red",IF(Q28&lt;=2,"Amber","Green")))</f>
        <v/>
      </c>
      <c r="S28" s="13">
        <f>IF(D28="","",(F28-D28)/F28*100)</f>
        <v/>
      </c>
      <c r="T28" s="13">
        <f>IF(D28="","",(F28-D28)/D28*100)</f>
        <v/>
      </c>
    </row>
    <row r="29">
      <c r="A29" s="9" t="n">
        <v>24</v>
      </c>
      <c r="B29" s="10" t="n"/>
      <c r="C29" s="5" t="n"/>
      <c r="D29" s="5" t="n"/>
      <c r="E29" s="5" t="n"/>
      <c r="F29" s="11">
        <f>IF(D29="","",MAX(N(Settings!$B$4),$C$6:C29,$D$6:D29,IF(Settings!$B$11="Intraday equity high",MAX(0,$E$6:E29),0)))</f>
        <v/>
      </c>
      <c r="G29" s="11">
        <f>IF(OR(D29="",C29="",Settings!$B$5=""),"",Settings!$B$5/100*IF(Settings!$B$6="Start-of-day equity",C29,Settings!$B$4))</f>
        <v/>
      </c>
      <c r="H29" s="11">
        <f>IF(G29="","",C29-G29)</f>
        <v/>
      </c>
      <c r="I29" s="11">
        <f>IF(H29="","",MAX(D29-H29,0))</f>
        <v/>
      </c>
      <c r="J29" s="11">
        <f>IF(OR(D29="",Settings!$B$7=""),"",Settings!$B$4-Settings!$B$7/100*Settings!$B$4)</f>
        <v/>
      </c>
      <c r="K29" s="11">
        <f>IF(OR(D29="",Settings!$B$7=""),"",IF(Settings!$B$9="Yes",MIN(F29-Settings!$B$7/100*Settings!$B$4,Settings!$B$4),F29-Settings!$B$7/100*Settings!$B$4))</f>
        <v/>
      </c>
      <c r="L29" s="11">
        <f>IF(J29="","",IF(Settings!$B$8="Trailing",K29,J29))</f>
        <v/>
      </c>
      <c r="M29" s="11">
        <f>IF(L29="","",MAX(D29-L29,0))</f>
        <v/>
      </c>
      <c r="N29" s="11">
        <f>IF(AND(I29="",M29=""),"",IF(I29="",M29,IF(M29="",I29,MIN(I29,M29))))</f>
        <v/>
      </c>
      <c r="O29" s="9">
        <f>IF(N29="","",IF(I29="","Max loss",IF(M29="","Daily",IF(I29&lt;=M29,"Daily","Max loss"))))</f>
        <v/>
      </c>
      <c r="P29" s="11">
        <f>IF(OR(D29="",Settings!$B$10=""),"",Settings!$B$10/100*D29)</f>
        <v/>
      </c>
      <c r="Q29" s="12">
        <f>IF(OR(N29="",P29=""),"",IF(IF(O29="Daily",D29-H29,D29-L29)&lt;=0.000000001,0,MAX(ROUNDUP(N29/P29-0.000000001,0)-1,0)))</f>
        <v/>
      </c>
      <c r="R29" s="9">
        <f>IF(Q29="","",IF(Q29=0,"Red",IF(Q29&lt;=2,"Amber","Green")))</f>
        <v/>
      </c>
      <c r="S29" s="13">
        <f>IF(D29="","",(F29-D29)/F29*100)</f>
        <v/>
      </c>
      <c r="T29" s="13">
        <f>IF(D29="","",(F29-D29)/D29*100)</f>
        <v/>
      </c>
    </row>
    <row r="30">
      <c r="A30" s="9" t="n">
        <v>25</v>
      </c>
      <c r="B30" s="10" t="n"/>
      <c r="C30" s="5" t="n"/>
      <c r="D30" s="5" t="n"/>
      <c r="E30" s="5" t="n"/>
      <c r="F30" s="11">
        <f>IF(D30="","",MAX(N(Settings!$B$4),$C$6:C30,$D$6:D30,IF(Settings!$B$11="Intraday equity high",MAX(0,$E$6:E30),0)))</f>
        <v/>
      </c>
      <c r="G30" s="11">
        <f>IF(OR(D30="",C30="",Settings!$B$5=""),"",Settings!$B$5/100*IF(Settings!$B$6="Start-of-day equity",C30,Settings!$B$4))</f>
        <v/>
      </c>
      <c r="H30" s="11">
        <f>IF(G30="","",C30-G30)</f>
        <v/>
      </c>
      <c r="I30" s="11">
        <f>IF(H30="","",MAX(D30-H30,0))</f>
        <v/>
      </c>
      <c r="J30" s="11">
        <f>IF(OR(D30="",Settings!$B$7=""),"",Settings!$B$4-Settings!$B$7/100*Settings!$B$4)</f>
        <v/>
      </c>
      <c r="K30" s="11">
        <f>IF(OR(D30="",Settings!$B$7=""),"",IF(Settings!$B$9="Yes",MIN(F30-Settings!$B$7/100*Settings!$B$4,Settings!$B$4),F30-Settings!$B$7/100*Settings!$B$4))</f>
        <v/>
      </c>
      <c r="L30" s="11">
        <f>IF(J30="","",IF(Settings!$B$8="Trailing",K30,J30))</f>
        <v/>
      </c>
      <c r="M30" s="11">
        <f>IF(L30="","",MAX(D30-L30,0))</f>
        <v/>
      </c>
      <c r="N30" s="11">
        <f>IF(AND(I30="",M30=""),"",IF(I30="",M30,IF(M30="",I30,MIN(I30,M30))))</f>
        <v/>
      </c>
      <c r="O30" s="9">
        <f>IF(N30="","",IF(I30="","Max loss",IF(M30="","Daily",IF(I30&lt;=M30,"Daily","Max loss"))))</f>
        <v/>
      </c>
      <c r="P30" s="11">
        <f>IF(OR(D30="",Settings!$B$10=""),"",Settings!$B$10/100*D30)</f>
        <v/>
      </c>
      <c r="Q30" s="12">
        <f>IF(OR(N30="",P30=""),"",IF(IF(O30="Daily",D30-H30,D30-L30)&lt;=0.000000001,0,MAX(ROUNDUP(N30/P30-0.000000001,0)-1,0)))</f>
        <v/>
      </c>
      <c r="R30" s="9">
        <f>IF(Q30="","",IF(Q30=0,"Red",IF(Q30&lt;=2,"Amber","Green")))</f>
        <v/>
      </c>
      <c r="S30" s="13">
        <f>IF(D30="","",(F30-D30)/F30*100)</f>
        <v/>
      </c>
      <c r="T30" s="13">
        <f>IF(D30="","",(F30-D30)/D30*100)</f>
        <v/>
      </c>
    </row>
    <row r="31">
      <c r="A31" s="9" t="n">
        <v>26</v>
      </c>
      <c r="B31" s="10" t="n"/>
      <c r="C31" s="5" t="n"/>
      <c r="D31" s="5" t="n"/>
      <c r="E31" s="5" t="n"/>
      <c r="F31" s="11">
        <f>IF(D31="","",MAX(N(Settings!$B$4),$C$6:C31,$D$6:D31,IF(Settings!$B$11="Intraday equity high",MAX(0,$E$6:E31),0)))</f>
        <v/>
      </c>
      <c r="G31" s="11">
        <f>IF(OR(D31="",C31="",Settings!$B$5=""),"",Settings!$B$5/100*IF(Settings!$B$6="Start-of-day equity",C31,Settings!$B$4))</f>
        <v/>
      </c>
      <c r="H31" s="11">
        <f>IF(G31="","",C31-G31)</f>
        <v/>
      </c>
      <c r="I31" s="11">
        <f>IF(H31="","",MAX(D31-H31,0))</f>
        <v/>
      </c>
      <c r="J31" s="11">
        <f>IF(OR(D31="",Settings!$B$7=""),"",Settings!$B$4-Settings!$B$7/100*Settings!$B$4)</f>
        <v/>
      </c>
      <c r="K31" s="11">
        <f>IF(OR(D31="",Settings!$B$7=""),"",IF(Settings!$B$9="Yes",MIN(F31-Settings!$B$7/100*Settings!$B$4,Settings!$B$4),F31-Settings!$B$7/100*Settings!$B$4))</f>
        <v/>
      </c>
      <c r="L31" s="11">
        <f>IF(J31="","",IF(Settings!$B$8="Trailing",K31,J31))</f>
        <v/>
      </c>
      <c r="M31" s="11">
        <f>IF(L31="","",MAX(D31-L31,0))</f>
        <v/>
      </c>
      <c r="N31" s="11">
        <f>IF(AND(I31="",M31=""),"",IF(I31="",M31,IF(M31="",I31,MIN(I31,M31))))</f>
        <v/>
      </c>
      <c r="O31" s="9">
        <f>IF(N31="","",IF(I31="","Max loss",IF(M31="","Daily",IF(I31&lt;=M31,"Daily","Max loss"))))</f>
        <v/>
      </c>
      <c r="P31" s="11">
        <f>IF(OR(D31="",Settings!$B$10=""),"",Settings!$B$10/100*D31)</f>
        <v/>
      </c>
      <c r="Q31" s="12">
        <f>IF(OR(N31="",P31=""),"",IF(IF(O31="Daily",D31-H31,D31-L31)&lt;=0.000000001,0,MAX(ROUNDUP(N31/P31-0.000000001,0)-1,0)))</f>
        <v/>
      </c>
      <c r="R31" s="9">
        <f>IF(Q31="","",IF(Q31=0,"Red",IF(Q31&lt;=2,"Amber","Green")))</f>
        <v/>
      </c>
      <c r="S31" s="13">
        <f>IF(D31="","",(F31-D31)/F31*100)</f>
        <v/>
      </c>
      <c r="T31" s="13">
        <f>IF(D31="","",(F31-D31)/D31*100)</f>
        <v/>
      </c>
    </row>
    <row r="32">
      <c r="A32" s="9" t="n">
        <v>27</v>
      </c>
      <c r="B32" s="10" t="n"/>
      <c r="C32" s="5" t="n"/>
      <c r="D32" s="5" t="n"/>
      <c r="E32" s="5" t="n"/>
      <c r="F32" s="11">
        <f>IF(D32="","",MAX(N(Settings!$B$4),$C$6:C32,$D$6:D32,IF(Settings!$B$11="Intraday equity high",MAX(0,$E$6:E32),0)))</f>
        <v/>
      </c>
      <c r="G32" s="11">
        <f>IF(OR(D32="",C32="",Settings!$B$5=""),"",Settings!$B$5/100*IF(Settings!$B$6="Start-of-day equity",C32,Settings!$B$4))</f>
        <v/>
      </c>
      <c r="H32" s="11">
        <f>IF(G32="","",C32-G32)</f>
        <v/>
      </c>
      <c r="I32" s="11">
        <f>IF(H32="","",MAX(D32-H32,0))</f>
        <v/>
      </c>
      <c r="J32" s="11">
        <f>IF(OR(D32="",Settings!$B$7=""),"",Settings!$B$4-Settings!$B$7/100*Settings!$B$4)</f>
        <v/>
      </c>
      <c r="K32" s="11">
        <f>IF(OR(D32="",Settings!$B$7=""),"",IF(Settings!$B$9="Yes",MIN(F32-Settings!$B$7/100*Settings!$B$4,Settings!$B$4),F32-Settings!$B$7/100*Settings!$B$4))</f>
        <v/>
      </c>
      <c r="L32" s="11">
        <f>IF(J32="","",IF(Settings!$B$8="Trailing",K32,J32))</f>
        <v/>
      </c>
      <c r="M32" s="11">
        <f>IF(L32="","",MAX(D32-L32,0))</f>
        <v/>
      </c>
      <c r="N32" s="11">
        <f>IF(AND(I32="",M32=""),"",IF(I32="",M32,IF(M32="",I32,MIN(I32,M32))))</f>
        <v/>
      </c>
      <c r="O32" s="9">
        <f>IF(N32="","",IF(I32="","Max loss",IF(M32="","Daily",IF(I32&lt;=M32,"Daily","Max loss"))))</f>
        <v/>
      </c>
      <c r="P32" s="11">
        <f>IF(OR(D32="",Settings!$B$10=""),"",Settings!$B$10/100*D32)</f>
        <v/>
      </c>
      <c r="Q32" s="12">
        <f>IF(OR(N32="",P32=""),"",IF(IF(O32="Daily",D32-H32,D32-L32)&lt;=0.000000001,0,MAX(ROUNDUP(N32/P32-0.000000001,0)-1,0)))</f>
        <v/>
      </c>
      <c r="R32" s="9">
        <f>IF(Q32="","",IF(Q32=0,"Red",IF(Q32&lt;=2,"Amber","Green")))</f>
        <v/>
      </c>
      <c r="S32" s="13">
        <f>IF(D32="","",(F32-D32)/F32*100)</f>
        <v/>
      </c>
      <c r="T32" s="13">
        <f>IF(D32="","",(F32-D32)/D32*100)</f>
        <v/>
      </c>
    </row>
    <row r="33">
      <c r="A33" s="9" t="n">
        <v>28</v>
      </c>
      <c r="B33" s="10" t="n"/>
      <c r="C33" s="5" t="n"/>
      <c r="D33" s="5" t="n"/>
      <c r="E33" s="5" t="n"/>
      <c r="F33" s="11">
        <f>IF(D33="","",MAX(N(Settings!$B$4),$C$6:C33,$D$6:D33,IF(Settings!$B$11="Intraday equity high",MAX(0,$E$6:E33),0)))</f>
        <v/>
      </c>
      <c r="G33" s="11">
        <f>IF(OR(D33="",C33="",Settings!$B$5=""),"",Settings!$B$5/100*IF(Settings!$B$6="Start-of-day equity",C33,Settings!$B$4))</f>
        <v/>
      </c>
      <c r="H33" s="11">
        <f>IF(G33="","",C33-G33)</f>
        <v/>
      </c>
      <c r="I33" s="11">
        <f>IF(H33="","",MAX(D33-H33,0))</f>
        <v/>
      </c>
      <c r="J33" s="11">
        <f>IF(OR(D33="",Settings!$B$7=""),"",Settings!$B$4-Settings!$B$7/100*Settings!$B$4)</f>
        <v/>
      </c>
      <c r="K33" s="11">
        <f>IF(OR(D33="",Settings!$B$7=""),"",IF(Settings!$B$9="Yes",MIN(F33-Settings!$B$7/100*Settings!$B$4,Settings!$B$4),F33-Settings!$B$7/100*Settings!$B$4))</f>
        <v/>
      </c>
      <c r="L33" s="11">
        <f>IF(J33="","",IF(Settings!$B$8="Trailing",K33,J33))</f>
        <v/>
      </c>
      <c r="M33" s="11">
        <f>IF(L33="","",MAX(D33-L33,0))</f>
        <v/>
      </c>
      <c r="N33" s="11">
        <f>IF(AND(I33="",M33=""),"",IF(I33="",M33,IF(M33="",I33,MIN(I33,M33))))</f>
        <v/>
      </c>
      <c r="O33" s="9">
        <f>IF(N33="","",IF(I33="","Max loss",IF(M33="","Daily",IF(I33&lt;=M33,"Daily","Max loss"))))</f>
        <v/>
      </c>
      <c r="P33" s="11">
        <f>IF(OR(D33="",Settings!$B$10=""),"",Settings!$B$10/100*D33)</f>
        <v/>
      </c>
      <c r="Q33" s="12">
        <f>IF(OR(N33="",P33=""),"",IF(IF(O33="Daily",D33-H33,D33-L33)&lt;=0.000000001,0,MAX(ROUNDUP(N33/P33-0.000000001,0)-1,0)))</f>
        <v/>
      </c>
      <c r="R33" s="9">
        <f>IF(Q33="","",IF(Q33=0,"Red",IF(Q33&lt;=2,"Amber","Green")))</f>
        <v/>
      </c>
      <c r="S33" s="13">
        <f>IF(D33="","",(F33-D33)/F33*100)</f>
        <v/>
      </c>
      <c r="T33" s="13">
        <f>IF(D33="","",(F33-D33)/D33*100)</f>
        <v/>
      </c>
    </row>
    <row r="34">
      <c r="A34" s="9" t="n">
        <v>29</v>
      </c>
      <c r="B34" s="10" t="n"/>
      <c r="C34" s="5" t="n"/>
      <c r="D34" s="5" t="n"/>
      <c r="E34" s="5" t="n"/>
      <c r="F34" s="11">
        <f>IF(D34="","",MAX(N(Settings!$B$4),$C$6:C34,$D$6:D34,IF(Settings!$B$11="Intraday equity high",MAX(0,$E$6:E34),0)))</f>
        <v/>
      </c>
      <c r="G34" s="11">
        <f>IF(OR(D34="",C34="",Settings!$B$5=""),"",Settings!$B$5/100*IF(Settings!$B$6="Start-of-day equity",C34,Settings!$B$4))</f>
        <v/>
      </c>
      <c r="H34" s="11">
        <f>IF(G34="","",C34-G34)</f>
        <v/>
      </c>
      <c r="I34" s="11">
        <f>IF(H34="","",MAX(D34-H34,0))</f>
        <v/>
      </c>
      <c r="J34" s="11">
        <f>IF(OR(D34="",Settings!$B$7=""),"",Settings!$B$4-Settings!$B$7/100*Settings!$B$4)</f>
        <v/>
      </c>
      <c r="K34" s="11">
        <f>IF(OR(D34="",Settings!$B$7=""),"",IF(Settings!$B$9="Yes",MIN(F34-Settings!$B$7/100*Settings!$B$4,Settings!$B$4),F34-Settings!$B$7/100*Settings!$B$4))</f>
        <v/>
      </c>
      <c r="L34" s="11">
        <f>IF(J34="","",IF(Settings!$B$8="Trailing",K34,J34))</f>
        <v/>
      </c>
      <c r="M34" s="11">
        <f>IF(L34="","",MAX(D34-L34,0))</f>
        <v/>
      </c>
      <c r="N34" s="11">
        <f>IF(AND(I34="",M34=""),"",IF(I34="",M34,IF(M34="",I34,MIN(I34,M34))))</f>
        <v/>
      </c>
      <c r="O34" s="9">
        <f>IF(N34="","",IF(I34="","Max loss",IF(M34="","Daily",IF(I34&lt;=M34,"Daily","Max loss"))))</f>
        <v/>
      </c>
      <c r="P34" s="11">
        <f>IF(OR(D34="",Settings!$B$10=""),"",Settings!$B$10/100*D34)</f>
        <v/>
      </c>
      <c r="Q34" s="12">
        <f>IF(OR(N34="",P34=""),"",IF(IF(O34="Daily",D34-H34,D34-L34)&lt;=0.000000001,0,MAX(ROUNDUP(N34/P34-0.000000001,0)-1,0)))</f>
        <v/>
      </c>
      <c r="R34" s="9">
        <f>IF(Q34="","",IF(Q34=0,"Red",IF(Q34&lt;=2,"Amber","Green")))</f>
        <v/>
      </c>
      <c r="S34" s="13">
        <f>IF(D34="","",(F34-D34)/F34*100)</f>
        <v/>
      </c>
      <c r="T34" s="13">
        <f>IF(D34="","",(F34-D34)/D34*100)</f>
        <v/>
      </c>
    </row>
    <row r="35">
      <c r="A35" s="9" t="n">
        <v>30</v>
      </c>
      <c r="B35" s="10" t="n"/>
      <c r="C35" s="5" t="n"/>
      <c r="D35" s="5" t="n"/>
      <c r="E35" s="5" t="n"/>
      <c r="F35" s="11">
        <f>IF(D35="","",MAX(N(Settings!$B$4),$C$6:C35,$D$6:D35,IF(Settings!$B$11="Intraday equity high",MAX(0,$E$6:E35),0)))</f>
        <v/>
      </c>
      <c r="G35" s="11">
        <f>IF(OR(D35="",C35="",Settings!$B$5=""),"",Settings!$B$5/100*IF(Settings!$B$6="Start-of-day equity",C35,Settings!$B$4))</f>
        <v/>
      </c>
      <c r="H35" s="11">
        <f>IF(G35="","",C35-G35)</f>
        <v/>
      </c>
      <c r="I35" s="11">
        <f>IF(H35="","",MAX(D35-H35,0))</f>
        <v/>
      </c>
      <c r="J35" s="11">
        <f>IF(OR(D35="",Settings!$B$7=""),"",Settings!$B$4-Settings!$B$7/100*Settings!$B$4)</f>
        <v/>
      </c>
      <c r="K35" s="11">
        <f>IF(OR(D35="",Settings!$B$7=""),"",IF(Settings!$B$9="Yes",MIN(F35-Settings!$B$7/100*Settings!$B$4,Settings!$B$4),F35-Settings!$B$7/100*Settings!$B$4))</f>
        <v/>
      </c>
      <c r="L35" s="11">
        <f>IF(J35="","",IF(Settings!$B$8="Trailing",K35,J35))</f>
        <v/>
      </c>
      <c r="M35" s="11">
        <f>IF(L35="","",MAX(D35-L35,0))</f>
        <v/>
      </c>
      <c r="N35" s="11">
        <f>IF(AND(I35="",M35=""),"",IF(I35="",M35,IF(M35="",I35,MIN(I35,M35))))</f>
        <v/>
      </c>
      <c r="O35" s="9">
        <f>IF(N35="","",IF(I35="","Max loss",IF(M35="","Daily",IF(I35&lt;=M35,"Daily","Max loss"))))</f>
        <v/>
      </c>
      <c r="P35" s="11">
        <f>IF(OR(D35="",Settings!$B$10=""),"",Settings!$B$10/100*D35)</f>
        <v/>
      </c>
      <c r="Q35" s="12">
        <f>IF(OR(N35="",P35=""),"",IF(IF(O35="Daily",D35-H35,D35-L35)&lt;=0.000000001,0,MAX(ROUNDUP(N35/P35-0.000000001,0)-1,0)))</f>
        <v/>
      </c>
      <c r="R35" s="9">
        <f>IF(Q35="","",IF(Q35=0,"Red",IF(Q35&lt;=2,"Amber","Green")))</f>
        <v/>
      </c>
      <c r="S35" s="13">
        <f>IF(D35="","",(F35-D35)/F35*100)</f>
        <v/>
      </c>
      <c r="T35" s="13">
        <f>IF(D35="","",(F35-D35)/D35*100)</f>
        <v/>
      </c>
    </row>
    <row r="36">
      <c r="A36" s="9" t="n">
        <v>31</v>
      </c>
      <c r="B36" s="10" t="n"/>
      <c r="C36" s="5" t="n"/>
      <c r="D36" s="5" t="n"/>
      <c r="E36" s="5" t="n"/>
      <c r="F36" s="11">
        <f>IF(D36="","",MAX(N(Settings!$B$4),$C$6:C36,$D$6:D36,IF(Settings!$B$11="Intraday equity high",MAX(0,$E$6:E36),0)))</f>
        <v/>
      </c>
      <c r="G36" s="11">
        <f>IF(OR(D36="",C36="",Settings!$B$5=""),"",Settings!$B$5/100*IF(Settings!$B$6="Start-of-day equity",C36,Settings!$B$4))</f>
        <v/>
      </c>
      <c r="H36" s="11">
        <f>IF(G36="","",C36-G36)</f>
        <v/>
      </c>
      <c r="I36" s="11">
        <f>IF(H36="","",MAX(D36-H36,0))</f>
        <v/>
      </c>
      <c r="J36" s="11">
        <f>IF(OR(D36="",Settings!$B$7=""),"",Settings!$B$4-Settings!$B$7/100*Settings!$B$4)</f>
        <v/>
      </c>
      <c r="K36" s="11">
        <f>IF(OR(D36="",Settings!$B$7=""),"",IF(Settings!$B$9="Yes",MIN(F36-Settings!$B$7/100*Settings!$B$4,Settings!$B$4),F36-Settings!$B$7/100*Settings!$B$4))</f>
        <v/>
      </c>
      <c r="L36" s="11">
        <f>IF(J36="","",IF(Settings!$B$8="Trailing",K36,J36))</f>
        <v/>
      </c>
      <c r="M36" s="11">
        <f>IF(L36="","",MAX(D36-L36,0))</f>
        <v/>
      </c>
      <c r="N36" s="11">
        <f>IF(AND(I36="",M36=""),"",IF(I36="",M36,IF(M36="",I36,MIN(I36,M36))))</f>
        <v/>
      </c>
      <c r="O36" s="9">
        <f>IF(N36="","",IF(I36="","Max loss",IF(M36="","Daily",IF(I36&lt;=M36,"Daily","Max loss"))))</f>
        <v/>
      </c>
      <c r="P36" s="11">
        <f>IF(OR(D36="",Settings!$B$10=""),"",Settings!$B$10/100*D36)</f>
        <v/>
      </c>
      <c r="Q36" s="12">
        <f>IF(OR(N36="",P36=""),"",IF(IF(O36="Daily",D36-H36,D36-L36)&lt;=0.000000001,0,MAX(ROUNDUP(N36/P36-0.000000001,0)-1,0)))</f>
        <v/>
      </c>
      <c r="R36" s="9">
        <f>IF(Q36="","",IF(Q36=0,"Red",IF(Q36&lt;=2,"Amber","Green")))</f>
        <v/>
      </c>
      <c r="S36" s="13">
        <f>IF(D36="","",(F36-D36)/F36*100)</f>
        <v/>
      </c>
      <c r="T36" s="13">
        <f>IF(D36="","",(F36-D36)/D36*100)</f>
        <v/>
      </c>
    </row>
    <row r="37">
      <c r="A37" s="9" t="n">
        <v>32</v>
      </c>
      <c r="B37" s="10" t="n"/>
      <c r="C37" s="5" t="n"/>
      <c r="D37" s="5" t="n"/>
      <c r="E37" s="5" t="n"/>
      <c r="F37" s="11">
        <f>IF(D37="","",MAX(N(Settings!$B$4),$C$6:C37,$D$6:D37,IF(Settings!$B$11="Intraday equity high",MAX(0,$E$6:E37),0)))</f>
        <v/>
      </c>
      <c r="G37" s="11">
        <f>IF(OR(D37="",C37="",Settings!$B$5=""),"",Settings!$B$5/100*IF(Settings!$B$6="Start-of-day equity",C37,Settings!$B$4))</f>
        <v/>
      </c>
      <c r="H37" s="11">
        <f>IF(G37="","",C37-G37)</f>
        <v/>
      </c>
      <c r="I37" s="11">
        <f>IF(H37="","",MAX(D37-H37,0))</f>
        <v/>
      </c>
      <c r="J37" s="11">
        <f>IF(OR(D37="",Settings!$B$7=""),"",Settings!$B$4-Settings!$B$7/100*Settings!$B$4)</f>
        <v/>
      </c>
      <c r="K37" s="11">
        <f>IF(OR(D37="",Settings!$B$7=""),"",IF(Settings!$B$9="Yes",MIN(F37-Settings!$B$7/100*Settings!$B$4,Settings!$B$4),F37-Settings!$B$7/100*Settings!$B$4))</f>
        <v/>
      </c>
      <c r="L37" s="11">
        <f>IF(J37="","",IF(Settings!$B$8="Trailing",K37,J37))</f>
        <v/>
      </c>
      <c r="M37" s="11">
        <f>IF(L37="","",MAX(D37-L37,0))</f>
        <v/>
      </c>
      <c r="N37" s="11">
        <f>IF(AND(I37="",M37=""),"",IF(I37="",M37,IF(M37="",I37,MIN(I37,M37))))</f>
        <v/>
      </c>
      <c r="O37" s="9">
        <f>IF(N37="","",IF(I37="","Max loss",IF(M37="","Daily",IF(I37&lt;=M37,"Daily","Max loss"))))</f>
        <v/>
      </c>
      <c r="P37" s="11">
        <f>IF(OR(D37="",Settings!$B$10=""),"",Settings!$B$10/100*D37)</f>
        <v/>
      </c>
      <c r="Q37" s="12">
        <f>IF(OR(N37="",P37=""),"",IF(IF(O37="Daily",D37-H37,D37-L37)&lt;=0.000000001,0,MAX(ROUNDUP(N37/P37-0.000000001,0)-1,0)))</f>
        <v/>
      </c>
      <c r="R37" s="9">
        <f>IF(Q37="","",IF(Q37=0,"Red",IF(Q37&lt;=2,"Amber","Green")))</f>
        <v/>
      </c>
      <c r="S37" s="13">
        <f>IF(D37="","",(F37-D37)/F37*100)</f>
        <v/>
      </c>
      <c r="T37" s="13">
        <f>IF(D37="","",(F37-D37)/D37*100)</f>
        <v/>
      </c>
    </row>
    <row r="38">
      <c r="A38" s="9" t="n">
        <v>33</v>
      </c>
      <c r="B38" s="10" t="n"/>
      <c r="C38" s="5" t="n"/>
      <c r="D38" s="5" t="n"/>
      <c r="E38" s="5" t="n"/>
      <c r="F38" s="11">
        <f>IF(D38="","",MAX(N(Settings!$B$4),$C$6:C38,$D$6:D38,IF(Settings!$B$11="Intraday equity high",MAX(0,$E$6:E38),0)))</f>
        <v/>
      </c>
      <c r="G38" s="11">
        <f>IF(OR(D38="",C38="",Settings!$B$5=""),"",Settings!$B$5/100*IF(Settings!$B$6="Start-of-day equity",C38,Settings!$B$4))</f>
        <v/>
      </c>
      <c r="H38" s="11">
        <f>IF(G38="","",C38-G38)</f>
        <v/>
      </c>
      <c r="I38" s="11">
        <f>IF(H38="","",MAX(D38-H38,0))</f>
        <v/>
      </c>
      <c r="J38" s="11">
        <f>IF(OR(D38="",Settings!$B$7=""),"",Settings!$B$4-Settings!$B$7/100*Settings!$B$4)</f>
        <v/>
      </c>
      <c r="K38" s="11">
        <f>IF(OR(D38="",Settings!$B$7=""),"",IF(Settings!$B$9="Yes",MIN(F38-Settings!$B$7/100*Settings!$B$4,Settings!$B$4),F38-Settings!$B$7/100*Settings!$B$4))</f>
        <v/>
      </c>
      <c r="L38" s="11">
        <f>IF(J38="","",IF(Settings!$B$8="Trailing",K38,J38))</f>
        <v/>
      </c>
      <c r="M38" s="11">
        <f>IF(L38="","",MAX(D38-L38,0))</f>
        <v/>
      </c>
      <c r="N38" s="11">
        <f>IF(AND(I38="",M38=""),"",IF(I38="",M38,IF(M38="",I38,MIN(I38,M38))))</f>
        <v/>
      </c>
      <c r="O38" s="9">
        <f>IF(N38="","",IF(I38="","Max loss",IF(M38="","Daily",IF(I38&lt;=M38,"Daily","Max loss"))))</f>
        <v/>
      </c>
      <c r="P38" s="11">
        <f>IF(OR(D38="",Settings!$B$10=""),"",Settings!$B$10/100*D38)</f>
        <v/>
      </c>
      <c r="Q38" s="12">
        <f>IF(OR(N38="",P38=""),"",IF(IF(O38="Daily",D38-H38,D38-L38)&lt;=0.000000001,0,MAX(ROUNDUP(N38/P38-0.000000001,0)-1,0)))</f>
        <v/>
      </c>
      <c r="R38" s="9">
        <f>IF(Q38="","",IF(Q38=0,"Red",IF(Q38&lt;=2,"Amber","Green")))</f>
        <v/>
      </c>
      <c r="S38" s="13">
        <f>IF(D38="","",(F38-D38)/F38*100)</f>
        <v/>
      </c>
      <c r="T38" s="13">
        <f>IF(D38="","",(F38-D38)/D38*100)</f>
        <v/>
      </c>
    </row>
    <row r="39">
      <c r="A39" s="9" t="n">
        <v>34</v>
      </c>
      <c r="B39" s="10" t="n"/>
      <c r="C39" s="5" t="n"/>
      <c r="D39" s="5" t="n"/>
      <c r="E39" s="5" t="n"/>
      <c r="F39" s="11">
        <f>IF(D39="","",MAX(N(Settings!$B$4),$C$6:C39,$D$6:D39,IF(Settings!$B$11="Intraday equity high",MAX(0,$E$6:E39),0)))</f>
        <v/>
      </c>
      <c r="G39" s="11">
        <f>IF(OR(D39="",C39="",Settings!$B$5=""),"",Settings!$B$5/100*IF(Settings!$B$6="Start-of-day equity",C39,Settings!$B$4))</f>
        <v/>
      </c>
      <c r="H39" s="11">
        <f>IF(G39="","",C39-G39)</f>
        <v/>
      </c>
      <c r="I39" s="11">
        <f>IF(H39="","",MAX(D39-H39,0))</f>
        <v/>
      </c>
      <c r="J39" s="11">
        <f>IF(OR(D39="",Settings!$B$7=""),"",Settings!$B$4-Settings!$B$7/100*Settings!$B$4)</f>
        <v/>
      </c>
      <c r="K39" s="11">
        <f>IF(OR(D39="",Settings!$B$7=""),"",IF(Settings!$B$9="Yes",MIN(F39-Settings!$B$7/100*Settings!$B$4,Settings!$B$4),F39-Settings!$B$7/100*Settings!$B$4))</f>
        <v/>
      </c>
      <c r="L39" s="11">
        <f>IF(J39="","",IF(Settings!$B$8="Trailing",K39,J39))</f>
        <v/>
      </c>
      <c r="M39" s="11">
        <f>IF(L39="","",MAX(D39-L39,0))</f>
        <v/>
      </c>
      <c r="N39" s="11">
        <f>IF(AND(I39="",M39=""),"",IF(I39="",M39,IF(M39="",I39,MIN(I39,M39))))</f>
        <v/>
      </c>
      <c r="O39" s="9">
        <f>IF(N39="","",IF(I39="","Max loss",IF(M39="","Daily",IF(I39&lt;=M39,"Daily","Max loss"))))</f>
        <v/>
      </c>
      <c r="P39" s="11">
        <f>IF(OR(D39="",Settings!$B$10=""),"",Settings!$B$10/100*D39)</f>
        <v/>
      </c>
      <c r="Q39" s="12">
        <f>IF(OR(N39="",P39=""),"",IF(IF(O39="Daily",D39-H39,D39-L39)&lt;=0.000000001,0,MAX(ROUNDUP(N39/P39-0.000000001,0)-1,0)))</f>
        <v/>
      </c>
      <c r="R39" s="9">
        <f>IF(Q39="","",IF(Q39=0,"Red",IF(Q39&lt;=2,"Amber","Green")))</f>
        <v/>
      </c>
      <c r="S39" s="13">
        <f>IF(D39="","",(F39-D39)/F39*100)</f>
        <v/>
      </c>
      <c r="T39" s="13">
        <f>IF(D39="","",(F39-D39)/D39*100)</f>
        <v/>
      </c>
    </row>
    <row r="40">
      <c r="A40" s="9" t="n">
        <v>35</v>
      </c>
      <c r="B40" s="10" t="n"/>
      <c r="C40" s="5" t="n"/>
      <c r="D40" s="5" t="n"/>
      <c r="E40" s="5" t="n"/>
      <c r="F40" s="11">
        <f>IF(D40="","",MAX(N(Settings!$B$4),$C$6:C40,$D$6:D40,IF(Settings!$B$11="Intraday equity high",MAX(0,$E$6:E40),0)))</f>
        <v/>
      </c>
      <c r="G40" s="11">
        <f>IF(OR(D40="",C40="",Settings!$B$5=""),"",Settings!$B$5/100*IF(Settings!$B$6="Start-of-day equity",C40,Settings!$B$4))</f>
        <v/>
      </c>
      <c r="H40" s="11">
        <f>IF(G40="","",C40-G40)</f>
        <v/>
      </c>
      <c r="I40" s="11">
        <f>IF(H40="","",MAX(D40-H40,0))</f>
        <v/>
      </c>
      <c r="J40" s="11">
        <f>IF(OR(D40="",Settings!$B$7=""),"",Settings!$B$4-Settings!$B$7/100*Settings!$B$4)</f>
        <v/>
      </c>
      <c r="K40" s="11">
        <f>IF(OR(D40="",Settings!$B$7=""),"",IF(Settings!$B$9="Yes",MIN(F40-Settings!$B$7/100*Settings!$B$4,Settings!$B$4),F40-Settings!$B$7/100*Settings!$B$4))</f>
        <v/>
      </c>
      <c r="L40" s="11">
        <f>IF(J40="","",IF(Settings!$B$8="Trailing",K40,J40))</f>
        <v/>
      </c>
      <c r="M40" s="11">
        <f>IF(L40="","",MAX(D40-L40,0))</f>
        <v/>
      </c>
      <c r="N40" s="11">
        <f>IF(AND(I40="",M40=""),"",IF(I40="",M40,IF(M40="",I40,MIN(I40,M40))))</f>
        <v/>
      </c>
      <c r="O40" s="9">
        <f>IF(N40="","",IF(I40="","Max loss",IF(M40="","Daily",IF(I40&lt;=M40,"Daily","Max loss"))))</f>
        <v/>
      </c>
      <c r="P40" s="11">
        <f>IF(OR(D40="",Settings!$B$10=""),"",Settings!$B$10/100*D40)</f>
        <v/>
      </c>
      <c r="Q40" s="12">
        <f>IF(OR(N40="",P40=""),"",IF(IF(O40="Daily",D40-H40,D40-L40)&lt;=0.000000001,0,MAX(ROUNDUP(N40/P40-0.000000001,0)-1,0)))</f>
        <v/>
      </c>
      <c r="R40" s="9">
        <f>IF(Q40="","",IF(Q40=0,"Red",IF(Q40&lt;=2,"Amber","Green")))</f>
        <v/>
      </c>
      <c r="S40" s="13">
        <f>IF(D40="","",(F40-D40)/F40*100)</f>
        <v/>
      </c>
      <c r="T40" s="13">
        <f>IF(D40="","",(F40-D40)/D40*100)</f>
        <v/>
      </c>
    </row>
    <row r="41">
      <c r="A41" s="9" t="n">
        <v>36</v>
      </c>
      <c r="B41" s="10" t="n"/>
      <c r="C41" s="5" t="n"/>
      <c r="D41" s="5" t="n"/>
      <c r="E41" s="5" t="n"/>
      <c r="F41" s="11">
        <f>IF(D41="","",MAX(N(Settings!$B$4),$C$6:C41,$D$6:D41,IF(Settings!$B$11="Intraday equity high",MAX(0,$E$6:E41),0)))</f>
        <v/>
      </c>
      <c r="G41" s="11">
        <f>IF(OR(D41="",C41="",Settings!$B$5=""),"",Settings!$B$5/100*IF(Settings!$B$6="Start-of-day equity",C41,Settings!$B$4))</f>
        <v/>
      </c>
      <c r="H41" s="11">
        <f>IF(G41="","",C41-G41)</f>
        <v/>
      </c>
      <c r="I41" s="11">
        <f>IF(H41="","",MAX(D41-H41,0))</f>
        <v/>
      </c>
      <c r="J41" s="11">
        <f>IF(OR(D41="",Settings!$B$7=""),"",Settings!$B$4-Settings!$B$7/100*Settings!$B$4)</f>
        <v/>
      </c>
      <c r="K41" s="11">
        <f>IF(OR(D41="",Settings!$B$7=""),"",IF(Settings!$B$9="Yes",MIN(F41-Settings!$B$7/100*Settings!$B$4,Settings!$B$4),F41-Settings!$B$7/100*Settings!$B$4))</f>
        <v/>
      </c>
      <c r="L41" s="11">
        <f>IF(J41="","",IF(Settings!$B$8="Trailing",K41,J41))</f>
        <v/>
      </c>
      <c r="M41" s="11">
        <f>IF(L41="","",MAX(D41-L41,0))</f>
        <v/>
      </c>
      <c r="N41" s="11">
        <f>IF(AND(I41="",M41=""),"",IF(I41="",M41,IF(M41="",I41,MIN(I41,M41))))</f>
        <v/>
      </c>
      <c r="O41" s="9">
        <f>IF(N41="","",IF(I41="","Max loss",IF(M41="","Daily",IF(I41&lt;=M41,"Daily","Max loss"))))</f>
        <v/>
      </c>
      <c r="P41" s="11">
        <f>IF(OR(D41="",Settings!$B$10=""),"",Settings!$B$10/100*D41)</f>
        <v/>
      </c>
      <c r="Q41" s="12">
        <f>IF(OR(N41="",P41=""),"",IF(IF(O41="Daily",D41-H41,D41-L41)&lt;=0.000000001,0,MAX(ROUNDUP(N41/P41-0.000000001,0)-1,0)))</f>
        <v/>
      </c>
      <c r="R41" s="9">
        <f>IF(Q41="","",IF(Q41=0,"Red",IF(Q41&lt;=2,"Amber","Green")))</f>
        <v/>
      </c>
      <c r="S41" s="13">
        <f>IF(D41="","",(F41-D41)/F41*100)</f>
        <v/>
      </c>
      <c r="T41" s="13">
        <f>IF(D41="","",(F41-D41)/D41*100)</f>
        <v/>
      </c>
    </row>
    <row r="42">
      <c r="A42" s="9" t="n">
        <v>37</v>
      </c>
      <c r="B42" s="10" t="n"/>
      <c r="C42" s="5" t="n"/>
      <c r="D42" s="5" t="n"/>
      <c r="E42" s="5" t="n"/>
      <c r="F42" s="11">
        <f>IF(D42="","",MAX(N(Settings!$B$4),$C$6:C42,$D$6:D42,IF(Settings!$B$11="Intraday equity high",MAX(0,$E$6:E42),0)))</f>
        <v/>
      </c>
      <c r="G42" s="11">
        <f>IF(OR(D42="",C42="",Settings!$B$5=""),"",Settings!$B$5/100*IF(Settings!$B$6="Start-of-day equity",C42,Settings!$B$4))</f>
        <v/>
      </c>
      <c r="H42" s="11">
        <f>IF(G42="","",C42-G42)</f>
        <v/>
      </c>
      <c r="I42" s="11">
        <f>IF(H42="","",MAX(D42-H42,0))</f>
        <v/>
      </c>
      <c r="J42" s="11">
        <f>IF(OR(D42="",Settings!$B$7=""),"",Settings!$B$4-Settings!$B$7/100*Settings!$B$4)</f>
        <v/>
      </c>
      <c r="K42" s="11">
        <f>IF(OR(D42="",Settings!$B$7=""),"",IF(Settings!$B$9="Yes",MIN(F42-Settings!$B$7/100*Settings!$B$4,Settings!$B$4),F42-Settings!$B$7/100*Settings!$B$4))</f>
        <v/>
      </c>
      <c r="L42" s="11">
        <f>IF(J42="","",IF(Settings!$B$8="Trailing",K42,J42))</f>
        <v/>
      </c>
      <c r="M42" s="11">
        <f>IF(L42="","",MAX(D42-L42,0))</f>
        <v/>
      </c>
      <c r="N42" s="11">
        <f>IF(AND(I42="",M42=""),"",IF(I42="",M42,IF(M42="",I42,MIN(I42,M42))))</f>
        <v/>
      </c>
      <c r="O42" s="9">
        <f>IF(N42="","",IF(I42="","Max loss",IF(M42="","Daily",IF(I42&lt;=M42,"Daily","Max loss"))))</f>
        <v/>
      </c>
      <c r="P42" s="11">
        <f>IF(OR(D42="",Settings!$B$10=""),"",Settings!$B$10/100*D42)</f>
        <v/>
      </c>
      <c r="Q42" s="12">
        <f>IF(OR(N42="",P42=""),"",IF(IF(O42="Daily",D42-H42,D42-L42)&lt;=0.000000001,0,MAX(ROUNDUP(N42/P42-0.000000001,0)-1,0)))</f>
        <v/>
      </c>
      <c r="R42" s="9">
        <f>IF(Q42="","",IF(Q42=0,"Red",IF(Q42&lt;=2,"Amber","Green")))</f>
        <v/>
      </c>
      <c r="S42" s="13">
        <f>IF(D42="","",(F42-D42)/F42*100)</f>
        <v/>
      </c>
      <c r="T42" s="13">
        <f>IF(D42="","",(F42-D42)/D42*100)</f>
        <v/>
      </c>
    </row>
    <row r="43">
      <c r="A43" s="9" t="n">
        <v>38</v>
      </c>
      <c r="B43" s="10" t="n"/>
      <c r="C43" s="5" t="n"/>
      <c r="D43" s="5" t="n"/>
      <c r="E43" s="5" t="n"/>
      <c r="F43" s="11">
        <f>IF(D43="","",MAX(N(Settings!$B$4),$C$6:C43,$D$6:D43,IF(Settings!$B$11="Intraday equity high",MAX(0,$E$6:E43),0)))</f>
        <v/>
      </c>
      <c r="G43" s="11">
        <f>IF(OR(D43="",C43="",Settings!$B$5=""),"",Settings!$B$5/100*IF(Settings!$B$6="Start-of-day equity",C43,Settings!$B$4))</f>
        <v/>
      </c>
      <c r="H43" s="11">
        <f>IF(G43="","",C43-G43)</f>
        <v/>
      </c>
      <c r="I43" s="11">
        <f>IF(H43="","",MAX(D43-H43,0))</f>
        <v/>
      </c>
      <c r="J43" s="11">
        <f>IF(OR(D43="",Settings!$B$7=""),"",Settings!$B$4-Settings!$B$7/100*Settings!$B$4)</f>
        <v/>
      </c>
      <c r="K43" s="11">
        <f>IF(OR(D43="",Settings!$B$7=""),"",IF(Settings!$B$9="Yes",MIN(F43-Settings!$B$7/100*Settings!$B$4,Settings!$B$4),F43-Settings!$B$7/100*Settings!$B$4))</f>
        <v/>
      </c>
      <c r="L43" s="11">
        <f>IF(J43="","",IF(Settings!$B$8="Trailing",K43,J43))</f>
        <v/>
      </c>
      <c r="M43" s="11">
        <f>IF(L43="","",MAX(D43-L43,0))</f>
        <v/>
      </c>
      <c r="N43" s="11">
        <f>IF(AND(I43="",M43=""),"",IF(I43="",M43,IF(M43="",I43,MIN(I43,M43))))</f>
        <v/>
      </c>
      <c r="O43" s="9">
        <f>IF(N43="","",IF(I43="","Max loss",IF(M43="","Daily",IF(I43&lt;=M43,"Daily","Max loss"))))</f>
        <v/>
      </c>
      <c r="P43" s="11">
        <f>IF(OR(D43="",Settings!$B$10=""),"",Settings!$B$10/100*D43)</f>
        <v/>
      </c>
      <c r="Q43" s="12">
        <f>IF(OR(N43="",P43=""),"",IF(IF(O43="Daily",D43-H43,D43-L43)&lt;=0.000000001,0,MAX(ROUNDUP(N43/P43-0.000000001,0)-1,0)))</f>
        <v/>
      </c>
      <c r="R43" s="9">
        <f>IF(Q43="","",IF(Q43=0,"Red",IF(Q43&lt;=2,"Amber","Green")))</f>
        <v/>
      </c>
      <c r="S43" s="13">
        <f>IF(D43="","",(F43-D43)/F43*100)</f>
        <v/>
      </c>
      <c r="T43" s="13">
        <f>IF(D43="","",(F43-D43)/D43*100)</f>
        <v/>
      </c>
    </row>
    <row r="44">
      <c r="A44" s="9" t="n">
        <v>39</v>
      </c>
      <c r="B44" s="10" t="n"/>
      <c r="C44" s="5" t="n"/>
      <c r="D44" s="5" t="n"/>
      <c r="E44" s="5" t="n"/>
      <c r="F44" s="11">
        <f>IF(D44="","",MAX(N(Settings!$B$4),$C$6:C44,$D$6:D44,IF(Settings!$B$11="Intraday equity high",MAX(0,$E$6:E44),0)))</f>
        <v/>
      </c>
      <c r="G44" s="11">
        <f>IF(OR(D44="",C44="",Settings!$B$5=""),"",Settings!$B$5/100*IF(Settings!$B$6="Start-of-day equity",C44,Settings!$B$4))</f>
        <v/>
      </c>
      <c r="H44" s="11">
        <f>IF(G44="","",C44-G44)</f>
        <v/>
      </c>
      <c r="I44" s="11">
        <f>IF(H44="","",MAX(D44-H44,0))</f>
        <v/>
      </c>
      <c r="J44" s="11">
        <f>IF(OR(D44="",Settings!$B$7=""),"",Settings!$B$4-Settings!$B$7/100*Settings!$B$4)</f>
        <v/>
      </c>
      <c r="K44" s="11">
        <f>IF(OR(D44="",Settings!$B$7=""),"",IF(Settings!$B$9="Yes",MIN(F44-Settings!$B$7/100*Settings!$B$4,Settings!$B$4),F44-Settings!$B$7/100*Settings!$B$4))</f>
        <v/>
      </c>
      <c r="L44" s="11">
        <f>IF(J44="","",IF(Settings!$B$8="Trailing",K44,J44))</f>
        <v/>
      </c>
      <c r="M44" s="11">
        <f>IF(L44="","",MAX(D44-L44,0))</f>
        <v/>
      </c>
      <c r="N44" s="11">
        <f>IF(AND(I44="",M44=""),"",IF(I44="",M44,IF(M44="",I44,MIN(I44,M44))))</f>
        <v/>
      </c>
      <c r="O44" s="9">
        <f>IF(N44="","",IF(I44="","Max loss",IF(M44="","Daily",IF(I44&lt;=M44,"Daily","Max loss"))))</f>
        <v/>
      </c>
      <c r="P44" s="11">
        <f>IF(OR(D44="",Settings!$B$10=""),"",Settings!$B$10/100*D44)</f>
        <v/>
      </c>
      <c r="Q44" s="12">
        <f>IF(OR(N44="",P44=""),"",IF(IF(O44="Daily",D44-H44,D44-L44)&lt;=0.000000001,0,MAX(ROUNDUP(N44/P44-0.000000001,0)-1,0)))</f>
        <v/>
      </c>
      <c r="R44" s="9">
        <f>IF(Q44="","",IF(Q44=0,"Red",IF(Q44&lt;=2,"Amber","Green")))</f>
        <v/>
      </c>
      <c r="S44" s="13">
        <f>IF(D44="","",(F44-D44)/F44*100)</f>
        <v/>
      </c>
      <c r="T44" s="13">
        <f>IF(D44="","",(F44-D44)/D44*100)</f>
        <v/>
      </c>
    </row>
    <row r="45">
      <c r="A45" s="9" t="n">
        <v>40</v>
      </c>
      <c r="B45" s="10" t="n"/>
      <c r="C45" s="5" t="n"/>
      <c r="D45" s="5" t="n"/>
      <c r="E45" s="5" t="n"/>
      <c r="F45" s="11">
        <f>IF(D45="","",MAX(N(Settings!$B$4),$C$6:C45,$D$6:D45,IF(Settings!$B$11="Intraday equity high",MAX(0,$E$6:E45),0)))</f>
        <v/>
      </c>
      <c r="G45" s="11">
        <f>IF(OR(D45="",C45="",Settings!$B$5=""),"",Settings!$B$5/100*IF(Settings!$B$6="Start-of-day equity",C45,Settings!$B$4))</f>
        <v/>
      </c>
      <c r="H45" s="11">
        <f>IF(G45="","",C45-G45)</f>
        <v/>
      </c>
      <c r="I45" s="11">
        <f>IF(H45="","",MAX(D45-H45,0))</f>
        <v/>
      </c>
      <c r="J45" s="11">
        <f>IF(OR(D45="",Settings!$B$7=""),"",Settings!$B$4-Settings!$B$7/100*Settings!$B$4)</f>
        <v/>
      </c>
      <c r="K45" s="11">
        <f>IF(OR(D45="",Settings!$B$7=""),"",IF(Settings!$B$9="Yes",MIN(F45-Settings!$B$7/100*Settings!$B$4,Settings!$B$4),F45-Settings!$B$7/100*Settings!$B$4))</f>
        <v/>
      </c>
      <c r="L45" s="11">
        <f>IF(J45="","",IF(Settings!$B$8="Trailing",K45,J45))</f>
        <v/>
      </c>
      <c r="M45" s="11">
        <f>IF(L45="","",MAX(D45-L45,0))</f>
        <v/>
      </c>
      <c r="N45" s="11">
        <f>IF(AND(I45="",M45=""),"",IF(I45="",M45,IF(M45="",I45,MIN(I45,M45))))</f>
        <v/>
      </c>
      <c r="O45" s="9">
        <f>IF(N45="","",IF(I45="","Max loss",IF(M45="","Daily",IF(I45&lt;=M45,"Daily","Max loss"))))</f>
        <v/>
      </c>
      <c r="P45" s="11">
        <f>IF(OR(D45="",Settings!$B$10=""),"",Settings!$B$10/100*D45)</f>
        <v/>
      </c>
      <c r="Q45" s="12">
        <f>IF(OR(N45="",P45=""),"",IF(IF(O45="Daily",D45-H45,D45-L45)&lt;=0.000000001,0,MAX(ROUNDUP(N45/P45-0.000000001,0)-1,0)))</f>
        <v/>
      </c>
      <c r="R45" s="9">
        <f>IF(Q45="","",IF(Q45=0,"Red",IF(Q45&lt;=2,"Amber","Green")))</f>
        <v/>
      </c>
      <c r="S45" s="13">
        <f>IF(D45="","",(F45-D45)/F45*100)</f>
        <v/>
      </c>
      <c r="T45" s="13">
        <f>IF(D45="","",(F45-D45)/D45*100)</f>
        <v/>
      </c>
    </row>
    <row r="46">
      <c r="A46" s="9" t="n">
        <v>41</v>
      </c>
      <c r="B46" s="10" t="n"/>
      <c r="C46" s="5" t="n"/>
      <c r="D46" s="5" t="n"/>
      <c r="E46" s="5" t="n"/>
      <c r="F46" s="11">
        <f>IF(D46="","",MAX(N(Settings!$B$4),$C$6:C46,$D$6:D46,IF(Settings!$B$11="Intraday equity high",MAX(0,$E$6:E46),0)))</f>
        <v/>
      </c>
      <c r="G46" s="11">
        <f>IF(OR(D46="",C46="",Settings!$B$5=""),"",Settings!$B$5/100*IF(Settings!$B$6="Start-of-day equity",C46,Settings!$B$4))</f>
        <v/>
      </c>
      <c r="H46" s="11">
        <f>IF(G46="","",C46-G46)</f>
        <v/>
      </c>
      <c r="I46" s="11">
        <f>IF(H46="","",MAX(D46-H46,0))</f>
        <v/>
      </c>
      <c r="J46" s="11">
        <f>IF(OR(D46="",Settings!$B$7=""),"",Settings!$B$4-Settings!$B$7/100*Settings!$B$4)</f>
        <v/>
      </c>
      <c r="K46" s="11">
        <f>IF(OR(D46="",Settings!$B$7=""),"",IF(Settings!$B$9="Yes",MIN(F46-Settings!$B$7/100*Settings!$B$4,Settings!$B$4),F46-Settings!$B$7/100*Settings!$B$4))</f>
        <v/>
      </c>
      <c r="L46" s="11">
        <f>IF(J46="","",IF(Settings!$B$8="Trailing",K46,J46))</f>
        <v/>
      </c>
      <c r="M46" s="11">
        <f>IF(L46="","",MAX(D46-L46,0))</f>
        <v/>
      </c>
      <c r="N46" s="11">
        <f>IF(AND(I46="",M46=""),"",IF(I46="",M46,IF(M46="",I46,MIN(I46,M46))))</f>
        <v/>
      </c>
      <c r="O46" s="9">
        <f>IF(N46="","",IF(I46="","Max loss",IF(M46="","Daily",IF(I46&lt;=M46,"Daily","Max loss"))))</f>
        <v/>
      </c>
      <c r="P46" s="11">
        <f>IF(OR(D46="",Settings!$B$10=""),"",Settings!$B$10/100*D46)</f>
        <v/>
      </c>
      <c r="Q46" s="12">
        <f>IF(OR(N46="",P46=""),"",IF(IF(O46="Daily",D46-H46,D46-L46)&lt;=0.000000001,0,MAX(ROUNDUP(N46/P46-0.000000001,0)-1,0)))</f>
        <v/>
      </c>
      <c r="R46" s="9">
        <f>IF(Q46="","",IF(Q46=0,"Red",IF(Q46&lt;=2,"Amber","Green")))</f>
        <v/>
      </c>
      <c r="S46" s="13">
        <f>IF(D46="","",(F46-D46)/F46*100)</f>
        <v/>
      </c>
      <c r="T46" s="13">
        <f>IF(D46="","",(F46-D46)/D46*100)</f>
        <v/>
      </c>
    </row>
    <row r="47">
      <c r="A47" s="9" t="n">
        <v>42</v>
      </c>
      <c r="B47" s="10" t="n"/>
      <c r="C47" s="5" t="n"/>
      <c r="D47" s="5" t="n"/>
      <c r="E47" s="5" t="n"/>
      <c r="F47" s="11">
        <f>IF(D47="","",MAX(N(Settings!$B$4),$C$6:C47,$D$6:D47,IF(Settings!$B$11="Intraday equity high",MAX(0,$E$6:E47),0)))</f>
        <v/>
      </c>
      <c r="G47" s="11">
        <f>IF(OR(D47="",C47="",Settings!$B$5=""),"",Settings!$B$5/100*IF(Settings!$B$6="Start-of-day equity",C47,Settings!$B$4))</f>
        <v/>
      </c>
      <c r="H47" s="11">
        <f>IF(G47="","",C47-G47)</f>
        <v/>
      </c>
      <c r="I47" s="11">
        <f>IF(H47="","",MAX(D47-H47,0))</f>
        <v/>
      </c>
      <c r="J47" s="11">
        <f>IF(OR(D47="",Settings!$B$7=""),"",Settings!$B$4-Settings!$B$7/100*Settings!$B$4)</f>
        <v/>
      </c>
      <c r="K47" s="11">
        <f>IF(OR(D47="",Settings!$B$7=""),"",IF(Settings!$B$9="Yes",MIN(F47-Settings!$B$7/100*Settings!$B$4,Settings!$B$4),F47-Settings!$B$7/100*Settings!$B$4))</f>
        <v/>
      </c>
      <c r="L47" s="11">
        <f>IF(J47="","",IF(Settings!$B$8="Trailing",K47,J47))</f>
        <v/>
      </c>
      <c r="M47" s="11">
        <f>IF(L47="","",MAX(D47-L47,0))</f>
        <v/>
      </c>
      <c r="N47" s="11">
        <f>IF(AND(I47="",M47=""),"",IF(I47="",M47,IF(M47="",I47,MIN(I47,M47))))</f>
        <v/>
      </c>
      <c r="O47" s="9">
        <f>IF(N47="","",IF(I47="","Max loss",IF(M47="","Daily",IF(I47&lt;=M47,"Daily","Max loss"))))</f>
        <v/>
      </c>
      <c r="P47" s="11">
        <f>IF(OR(D47="",Settings!$B$10=""),"",Settings!$B$10/100*D47)</f>
        <v/>
      </c>
      <c r="Q47" s="12">
        <f>IF(OR(N47="",P47=""),"",IF(IF(O47="Daily",D47-H47,D47-L47)&lt;=0.000000001,0,MAX(ROUNDUP(N47/P47-0.000000001,0)-1,0)))</f>
        <v/>
      </c>
      <c r="R47" s="9">
        <f>IF(Q47="","",IF(Q47=0,"Red",IF(Q47&lt;=2,"Amber","Green")))</f>
        <v/>
      </c>
      <c r="S47" s="13">
        <f>IF(D47="","",(F47-D47)/F47*100)</f>
        <v/>
      </c>
      <c r="T47" s="13">
        <f>IF(D47="","",(F47-D47)/D47*100)</f>
        <v/>
      </c>
    </row>
    <row r="48">
      <c r="A48" s="9" t="n">
        <v>43</v>
      </c>
      <c r="B48" s="10" t="n"/>
      <c r="C48" s="5" t="n"/>
      <c r="D48" s="5" t="n"/>
      <c r="E48" s="5" t="n"/>
      <c r="F48" s="11">
        <f>IF(D48="","",MAX(N(Settings!$B$4),$C$6:C48,$D$6:D48,IF(Settings!$B$11="Intraday equity high",MAX(0,$E$6:E48),0)))</f>
        <v/>
      </c>
      <c r="G48" s="11">
        <f>IF(OR(D48="",C48="",Settings!$B$5=""),"",Settings!$B$5/100*IF(Settings!$B$6="Start-of-day equity",C48,Settings!$B$4))</f>
        <v/>
      </c>
      <c r="H48" s="11">
        <f>IF(G48="","",C48-G48)</f>
        <v/>
      </c>
      <c r="I48" s="11">
        <f>IF(H48="","",MAX(D48-H48,0))</f>
        <v/>
      </c>
      <c r="J48" s="11">
        <f>IF(OR(D48="",Settings!$B$7=""),"",Settings!$B$4-Settings!$B$7/100*Settings!$B$4)</f>
        <v/>
      </c>
      <c r="K48" s="11">
        <f>IF(OR(D48="",Settings!$B$7=""),"",IF(Settings!$B$9="Yes",MIN(F48-Settings!$B$7/100*Settings!$B$4,Settings!$B$4),F48-Settings!$B$7/100*Settings!$B$4))</f>
        <v/>
      </c>
      <c r="L48" s="11">
        <f>IF(J48="","",IF(Settings!$B$8="Trailing",K48,J48))</f>
        <v/>
      </c>
      <c r="M48" s="11">
        <f>IF(L48="","",MAX(D48-L48,0))</f>
        <v/>
      </c>
      <c r="N48" s="11">
        <f>IF(AND(I48="",M48=""),"",IF(I48="",M48,IF(M48="",I48,MIN(I48,M48))))</f>
        <v/>
      </c>
      <c r="O48" s="9">
        <f>IF(N48="","",IF(I48="","Max loss",IF(M48="","Daily",IF(I48&lt;=M48,"Daily","Max loss"))))</f>
        <v/>
      </c>
      <c r="P48" s="11">
        <f>IF(OR(D48="",Settings!$B$10=""),"",Settings!$B$10/100*D48)</f>
        <v/>
      </c>
      <c r="Q48" s="12">
        <f>IF(OR(N48="",P48=""),"",IF(IF(O48="Daily",D48-H48,D48-L48)&lt;=0.000000001,0,MAX(ROUNDUP(N48/P48-0.000000001,0)-1,0)))</f>
        <v/>
      </c>
      <c r="R48" s="9">
        <f>IF(Q48="","",IF(Q48=0,"Red",IF(Q48&lt;=2,"Amber","Green")))</f>
        <v/>
      </c>
      <c r="S48" s="13">
        <f>IF(D48="","",(F48-D48)/F48*100)</f>
        <v/>
      </c>
      <c r="T48" s="13">
        <f>IF(D48="","",(F48-D48)/D48*100)</f>
        <v/>
      </c>
    </row>
    <row r="49">
      <c r="A49" s="9" t="n">
        <v>44</v>
      </c>
      <c r="B49" s="10" t="n"/>
      <c r="C49" s="5" t="n"/>
      <c r="D49" s="5" t="n"/>
      <c r="E49" s="5" t="n"/>
      <c r="F49" s="11">
        <f>IF(D49="","",MAX(N(Settings!$B$4),$C$6:C49,$D$6:D49,IF(Settings!$B$11="Intraday equity high",MAX(0,$E$6:E49),0)))</f>
        <v/>
      </c>
      <c r="G49" s="11">
        <f>IF(OR(D49="",C49="",Settings!$B$5=""),"",Settings!$B$5/100*IF(Settings!$B$6="Start-of-day equity",C49,Settings!$B$4))</f>
        <v/>
      </c>
      <c r="H49" s="11">
        <f>IF(G49="","",C49-G49)</f>
        <v/>
      </c>
      <c r="I49" s="11">
        <f>IF(H49="","",MAX(D49-H49,0))</f>
        <v/>
      </c>
      <c r="J49" s="11">
        <f>IF(OR(D49="",Settings!$B$7=""),"",Settings!$B$4-Settings!$B$7/100*Settings!$B$4)</f>
        <v/>
      </c>
      <c r="K49" s="11">
        <f>IF(OR(D49="",Settings!$B$7=""),"",IF(Settings!$B$9="Yes",MIN(F49-Settings!$B$7/100*Settings!$B$4,Settings!$B$4),F49-Settings!$B$7/100*Settings!$B$4))</f>
        <v/>
      </c>
      <c r="L49" s="11">
        <f>IF(J49="","",IF(Settings!$B$8="Trailing",K49,J49))</f>
        <v/>
      </c>
      <c r="M49" s="11">
        <f>IF(L49="","",MAX(D49-L49,0))</f>
        <v/>
      </c>
      <c r="N49" s="11">
        <f>IF(AND(I49="",M49=""),"",IF(I49="",M49,IF(M49="",I49,MIN(I49,M49))))</f>
        <v/>
      </c>
      <c r="O49" s="9">
        <f>IF(N49="","",IF(I49="","Max loss",IF(M49="","Daily",IF(I49&lt;=M49,"Daily","Max loss"))))</f>
        <v/>
      </c>
      <c r="P49" s="11">
        <f>IF(OR(D49="",Settings!$B$10=""),"",Settings!$B$10/100*D49)</f>
        <v/>
      </c>
      <c r="Q49" s="12">
        <f>IF(OR(N49="",P49=""),"",IF(IF(O49="Daily",D49-H49,D49-L49)&lt;=0.000000001,0,MAX(ROUNDUP(N49/P49-0.000000001,0)-1,0)))</f>
        <v/>
      </c>
      <c r="R49" s="9">
        <f>IF(Q49="","",IF(Q49=0,"Red",IF(Q49&lt;=2,"Amber","Green")))</f>
        <v/>
      </c>
      <c r="S49" s="13">
        <f>IF(D49="","",(F49-D49)/F49*100)</f>
        <v/>
      </c>
      <c r="T49" s="13">
        <f>IF(D49="","",(F49-D49)/D49*100)</f>
        <v/>
      </c>
    </row>
    <row r="50">
      <c r="A50" s="9" t="n">
        <v>45</v>
      </c>
      <c r="B50" s="10" t="n"/>
      <c r="C50" s="5" t="n"/>
      <c r="D50" s="5" t="n"/>
      <c r="E50" s="5" t="n"/>
      <c r="F50" s="11">
        <f>IF(D50="","",MAX(N(Settings!$B$4),$C$6:C50,$D$6:D50,IF(Settings!$B$11="Intraday equity high",MAX(0,$E$6:E50),0)))</f>
        <v/>
      </c>
      <c r="G50" s="11">
        <f>IF(OR(D50="",C50="",Settings!$B$5=""),"",Settings!$B$5/100*IF(Settings!$B$6="Start-of-day equity",C50,Settings!$B$4))</f>
        <v/>
      </c>
      <c r="H50" s="11">
        <f>IF(G50="","",C50-G50)</f>
        <v/>
      </c>
      <c r="I50" s="11">
        <f>IF(H50="","",MAX(D50-H50,0))</f>
        <v/>
      </c>
      <c r="J50" s="11">
        <f>IF(OR(D50="",Settings!$B$7=""),"",Settings!$B$4-Settings!$B$7/100*Settings!$B$4)</f>
        <v/>
      </c>
      <c r="K50" s="11">
        <f>IF(OR(D50="",Settings!$B$7=""),"",IF(Settings!$B$9="Yes",MIN(F50-Settings!$B$7/100*Settings!$B$4,Settings!$B$4),F50-Settings!$B$7/100*Settings!$B$4))</f>
        <v/>
      </c>
      <c r="L50" s="11">
        <f>IF(J50="","",IF(Settings!$B$8="Trailing",K50,J50))</f>
        <v/>
      </c>
      <c r="M50" s="11">
        <f>IF(L50="","",MAX(D50-L50,0))</f>
        <v/>
      </c>
      <c r="N50" s="11">
        <f>IF(AND(I50="",M50=""),"",IF(I50="",M50,IF(M50="",I50,MIN(I50,M50))))</f>
        <v/>
      </c>
      <c r="O50" s="9">
        <f>IF(N50="","",IF(I50="","Max loss",IF(M50="","Daily",IF(I50&lt;=M50,"Daily","Max loss"))))</f>
        <v/>
      </c>
      <c r="P50" s="11">
        <f>IF(OR(D50="",Settings!$B$10=""),"",Settings!$B$10/100*D50)</f>
        <v/>
      </c>
      <c r="Q50" s="12">
        <f>IF(OR(N50="",P50=""),"",IF(IF(O50="Daily",D50-H50,D50-L50)&lt;=0.000000001,0,MAX(ROUNDUP(N50/P50-0.000000001,0)-1,0)))</f>
        <v/>
      </c>
      <c r="R50" s="9">
        <f>IF(Q50="","",IF(Q50=0,"Red",IF(Q50&lt;=2,"Amber","Green")))</f>
        <v/>
      </c>
      <c r="S50" s="13">
        <f>IF(D50="","",(F50-D50)/F50*100)</f>
        <v/>
      </c>
      <c r="T50" s="13">
        <f>IF(D50="","",(F50-D50)/D50*100)</f>
        <v/>
      </c>
    </row>
    <row r="51">
      <c r="A51" s="9" t="n">
        <v>46</v>
      </c>
      <c r="B51" s="10" t="n"/>
      <c r="C51" s="5" t="n"/>
      <c r="D51" s="5" t="n"/>
      <c r="E51" s="5" t="n"/>
      <c r="F51" s="11">
        <f>IF(D51="","",MAX(N(Settings!$B$4),$C$6:C51,$D$6:D51,IF(Settings!$B$11="Intraday equity high",MAX(0,$E$6:E51),0)))</f>
        <v/>
      </c>
      <c r="G51" s="11">
        <f>IF(OR(D51="",C51="",Settings!$B$5=""),"",Settings!$B$5/100*IF(Settings!$B$6="Start-of-day equity",C51,Settings!$B$4))</f>
        <v/>
      </c>
      <c r="H51" s="11">
        <f>IF(G51="","",C51-G51)</f>
        <v/>
      </c>
      <c r="I51" s="11">
        <f>IF(H51="","",MAX(D51-H51,0))</f>
        <v/>
      </c>
      <c r="J51" s="11">
        <f>IF(OR(D51="",Settings!$B$7=""),"",Settings!$B$4-Settings!$B$7/100*Settings!$B$4)</f>
        <v/>
      </c>
      <c r="K51" s="11">
        <f>IF(OR(D51="",Settings!$B$7=""),"",IF(Settings!$B$9="Yes",MIN(F51-Settings!$B$7/100*Settings!$B$4,Settings!$B$4),F51-Settings!$B$7/100*Settings!$B$4))</f>
        <v/>
      </c>
      <c r="L51" s="11">
        <f>IF(J51="","",IF(Settings!$B$8="Trailing",K51,J51))</f>
        <v/>
      </c>
      <c r="M51" s="11">
        <f>IF(L51="","",MAX(D51-L51,0))</f>
        <v/>
      </c>
      <c r="N51" s="11">
        <f>IF(AND(I51="",M51=""),"",IF(I51="",M51,IF(M51="",I51,MIN(I51,M51))))</f>
        <v/>
      </c>
      <c r="O51" s="9">
        <f>IF(N51="","",IF(I51="","Max loss",IF(M51="","Daily",IF(I51&lt;=M51,"Daily","Max loss"))))</f>
        <v/>
      </c>
      <c r="P51" s="11">
        <f>IF(OR(D51="",Settings!$B$10=""),"",Settings!$B$10/100*D51)</f>
        <v/>
      </c>
      <c r="Q51" s="12">
        <f>IF(OR(N51="",P51=""),"",IF(IF(O51="Daily",D51-H51,D51-L51)&lt;=0.000000001,0,MAX(ROUNDUP(N51/P51-0.000000001,0)-1,0)))</f>
        <v/>
      </c>
      <c r="R51" s="9">
        <f>IF(Q51="","",IF(Q51=0,"Red",IF(Q51&lt;=2,"Amber","Green")))</f>
        <v/>
      </c>
      <c r="S51" s="13">
        <f>IF(D51="","",(F51-D51)/F51*100)</f>
        <v/>
      </c>
      <c r="T51" s="13">
        <f>IF(D51="","",(F51-D51)/D51*100)</f>
        <v/>
      </c>
    </row>
    <row r="52">
      <c r="A52" s="9" t="n">
        <v>47</v>
      </c>
      <c r="B52" s="10" t="n"/>
      <c r="C52" s="5" t="n"/>
      <c r="D52" s="5" t="n"/>
      <c r="E52" s="5" t="n"/>
      <c r="F52" s="11">
        <f>IF(D52="","",MAX(N(Settings!$B$4),$C$6:C52,$D$6:D52,IF(Settings!$B$11="Intraday equity high",MAX(0,$E$6:E52),0)))</f>
        <v/>
      </c>
      <c r="G52" s="11">
        <f>IF(OR(D52="",C52="",Settings!$B$5=""),"",Settings!$B$5/100*IF(Settings!$B$6="Start-of-day equity",C52,Settings!$B$4))</f>
        <v/>
      </c>
      <c r="H52" s="11">
        <f>IF(G52="","",C52-G52)</f>
        <v/>
      </c>
      <c r="I52" s="11">
        <f>IF(H52="","",MAX(D52-H52,0))</f>
        <v/>
      </c>
      <c r="J52" s="11">
        <f>IF(OR(D52="",Settings!$B$7=""),"",Settings!$B$4-Settings!$B$7/100*Settings!$B$4)</f>
        <v/>
      </c>
      <c r="K52" s="11">
        <f>IF(OR(D52="",Settings!$B$7=""),"",IF(Settings!$B$9="Yes",MIN(F52-Settings!$B$7/100*Settings!$B$4,Settings!$B$4),F52-Settings!$B$7/100*Settings!$B$4))</f>
        <v/>
      </c>
      <c r="L52" s="11">
        <f>IF(J52="","",IF(Settings!$B$8="Trailing",K52,J52))</f>
        <v/>
      </c>
      <c r="M52" s="11">
        <f>IF(L52="","",MAX(D52-L52,0))</f>
        <v/>
      </c>
      <c r="N52" s="11">
        <f>IF(AND(I52="",M52=""),"",IF(I52="",M52,IF(M52="",I52,MIN(I52,M52))))</f>
        <v/>
      </c>
      <c r="O52" s="9">
        <f>IF(N52="","",IF(I52="","Max loss",IF(M52="","Daily",IF(I52&lt;=M52,"Daily","Max loss"))))</f>
        <v/>
      </c>
      <c r="P52" s="11">
        <f>IF(OR(D52="",Settings!$B$10=""),"",Settings!$B$10/100*D52)</f>
        <v/>
      </c>
      <c r="Q52" s="12">
        <f>IF(OR(N52="",P52=""),"",IF(IF(O52="Daily",D52-H52,D52-L52)&lt;=0.000000001,0,MAX(ROUNDUP(N52/P52-0.000000001,0)-1,0)))</f>
        <v/>
      </c>
      <c r="R52" s="9">
        <f>IF(Q52="","",IF(Q52=0,"Red",IF(Q52&lt;=2,"Amber","Green")))</f>
        <v/>
      </c>
      <c r="S52" s="13">
        <f>IF(D52="","",(F52-D52)/F52*100)</f>
        <v/>
      </c>
      <c r="T52" s="13">
        <f>IF(D52="","",(F52-D52)/D52*100)</f>
        <v/>
      </c>
    </row>
    <row r="53">
      <c r="A53" s="9" t="n">
        <v>48</v>
      </c>
      <c r="B53" s="10" t="n"/>
      <c r="C53" s="5" t="n"/>
      <c r="D53" s="5" t="n"/>
      <c r="E53" s="5" t="n"/>
      <c r="F53" s="11">
        <f>IF(D53="","",MAX(N(Settings!$B$4),$C$6:C53,$D$6:D53,IF(Settings!$B$11="Intraday equity high",MAX(0,$E$6:E53),0)))</f>
        <v/>
      </c>
      <c r="G53" s="11">
        <f>IF(OR(D53="",C53="",Settings!$B$5=""),"",Settings!$B$5/100*IF(Settings!$B$6="Start-of-day equity",C53,Settings!$B$4))</f>
        <v/>
      </c>
      <c r="H53" s="11">
        <f>IF(G53="","",C53-G53)</f>
        <v/>
      </c>
      <c r="I53" s="11">
        <f>IF(H53="","",MAX(D53-H53,0))</f>
        <v/>
      </c>
      <c r="J53" s="11">
        <f>IF(OR(D53="",Settings!$B$7=""),"",Settings!$B$4-Settings!$B$7/100*Settings!$B$4)</f>
        <v/>
      </c>
      <c r="K53" s="11">
        <f>IF(OR(D53="",Settings!$B$7=""),"",IF(Settings!$B$9="Yes",MIN(F53-Settings!$B$7/100*Settings!$B$4,Settings!$B$4),F53-Settings!$B$7/100*Settings!$B$4))</f>
        <v/>
      </c>
      <c r="L53" s="11">
        <f>IF(J53="","",IF(Settings!$B$8="Trailing",K53,J53))</f>
        <v/>
      </c>
      <c r="M53" s="11">
        <f>IF(L53="","",MAX(D53-L53,0))</f>
        <v/>
      </c>
      <c r="N53" s="11">
        <f>IF(AND(I53="",M53=""),"",IF(I53="",M53,IF(M53="",I53,MIN(I53,M53))))</f>
        <v/>
      </c>
      <c r="O53" s="9">
        <f>IF(N53="","",IF(I53="","Max loss",IF(M53="","Daily",IF(I53&lt;=M53,"Daily","Max loss"))))</f>
        <v/>
      </c>
      <c r="P53" s="11">
        <f>IF(OR(D53="",Settings!$B$10=""),"",Settings!$B$10/100*D53)</f>
        <v/>
      </c>
      <c r="Q53" s="12">
        <f>IF(OR(N53="",P53=""),"",IF(IF(O53="Daily",D53-H53,D53-L53)&lt;=0.000000001,0,MAX(ROUNDUP(N53/P53-0.000000001,0)-1,0)))</f>
        <v/>
      </c>
      <c r="R53" s="9">
        <f>IF(Q53="","",IF(Q53=0,"Red",IF(Q53&lt;=2,"Amber","Green")))</f>
        <v/>
      </c>
      <c r="S53" s="13">
        <f>IF(D53="","",(F53-D53)/F53*100)</f>
        <v/>
      </c>
      <c r="T53" s="13">
        <f>IF(D53="","",(F53-D53)/D53*100)</f>
        <v/>
      </c>
    </row>
    <row r="54">
      <c r="A54" s="9" t="n">
        <v>49</v>
      </c>
      <c r="B54" s="10" t="n"/>
      <c r="C54" s="5" t="n"/>
      <c r="D54" s="5" t="n"/>
      <c r="E54" s="5" t="n"/>
      <c r="F54" s="11">
        <f>IF(D54="","",MAX(N(Settings!$B$4),$C$6:C54,$D$6:D54,IF(Settings!$B$11="Intraday equity high",MAX(0,$E$6:E54),0)))</f>
        <v/>
      </c>
      <c r="G54" s="11">
        <f>IF(OR(D54="",C54="",Settings!$B$5=""),"",Settings!$B$5/100*IF(Settings!$B$6="Start-of-day equity",C54,Settings!$B$4))</f>
        <v/>
      </c>
      <c r="H54" s="11">
        <f>IF(G54="","",C54-G54)</f>
        <v/>
      </c>
      <c r="I54" s="11">
        <f>IF(H54="","",MAX(D54-H54,0))</f>
        <v/>
      </c>
      <c r="J54" s="11">
        <f>IF(OR(D54="",Settings!$B$7=""),"",Settings!$B$4-Settings!$B$7/100*Settings!$B$4)</f>
        <v/>
      </c>
      <c r="K54" s="11">
        <f>IF(OR(D54="",Settings!$B$7=""),"",IF(Settings!$B$9="Yes",MIN(F54-Settings!$B$7/100*Settings!$B$4,Settings!$B$4),F54-Settings!$B$7/100*Settings!$B$4))</f>
        <v/>
      </c>
      <c r="L54" s="11">
        <f>IF(J54="","",IF(Settings!$B$8="Trailing",K54,J54))</f>
        <v/>
      </c>
      <c r="M54" s="11">
        <f>IF(L54="","",MAX(D54-L54,0))</f>
        <v/>
      </c>
      <c r="N54" s="11">
        <f>IF(AND(I54="",M54=""),"",IF(I54="",M54,IF(M54="",I54,MIN(I54,M54))))</f>
        <v/>
      </c>
      <c r="O54" s="9">
        <f>IF(N54="","",IF(I54="","Max loss",IF(M54="","Daily",IF(I54&lt;=M54,"Daily","Max loss"))))</f>
        <v/>
      </c>
      <c r="P54" s="11">
        <f>IF(OR(D54="",Settings!$B$10=""),"",Settings!$B$10/100*D54)</f>
        <v/>
      </c>
      <c r="Q54" s="12">
        <f>IF(OR(N54="",P54=""),"",IF(IF(O54="Daily",D54-H54,D54-L54)&lt;=0.000000001,0,MAX(ROUNDUP(N54/P54-0.000000001,0)-1,0)))</f>
        <v/>
      </c>
      <c r="R54" s="9">
        <f>IF(Q54="","",IF(Q54=0,"Red",IF(Q54&lt;=2,"Amber","Green")))</f>
        <v/>
      </c>
      <c r="S54" s="13">
        <f>IF(D54="","",(F54-D54)/F54*100)</f>
        <v/>
      </c>
      <c r="T54" s="13">
        <f>IF(D54="","",(F54-D54)/D54*100)</f>
        <v/>
      </c>
    </row>
    <row r="55">
      <c r="A55" s="9" t="n">
        <v>50</v>
      </c>
      <c r="B55" s="10" t="n"/>
      <c r="C55" s="5" t="n"/>
      <c r="D55" s="5" t="n"/>
      <c r="E55" s="5" t="n"/>
      <c r="F55" s="11">
        <f>IF(D55="","",MAX(N(Settings!$B$4),$C$6:C55,$D$6:D55,IF(Settings!$B$11="Intraday equity high",MAX(0,$E$6:E55),0)))</f>
        <v/>
      </c>
      <c r="G55" s="11">
        <f>IF(OR(D55="",C55="",Settings!$B$5=""),"",Settings!$B$5/100*IF(Settings!$B$6="Start-of-day equity",C55,Settings!$B$4))</f>
        <v/>
      </c>
      <c r="H55" s="11">
        <f>IF(G55="","",C55-G55)</f>
        <v/>
      </c>
      <c r="I55" s="11">
        <f>IF(H55="","",MAX(D55-H55,0))</f>
        <v/>
      </c>
      <c r="J55" s="11">
        <f>IF(OR(D55="",Settings!$B$7=""),"",Settings!$B$4-Settings!$B$7/100*Settings!$B$4)</f>
        <v/>
      </c>
      <c r="K55" s="11">
        <f>IF(OR(D55="",Settings!$B$7=""),"",IF(Settings!$B$9="Yes",MIN(F55-Settings!$B$7/100*Settings!$B$4,Settings!$B$4),F55-Settings!$B$7/100*Settings!$B$4))</f>
        <v/>
      </c>
      <c r="L55" s="11">
        <f>IF(J55="","",IF(Settings!$B$8="Trailing",K55,J55))</f>
        <v/>
      </c>
      <c r="M55" s="11">
        <f>IF(L55="","",MAX(D55-L55,0))</f>
        <v/>
      </c>
      <c r="N55" s="11">
        <f>IF(AND(I55="",M55=""),"",IF(I55="",M55,IF(M55="",I55,MIN(I55,M55))))</f>
        <v/>
      </c>
      <c r="O55" s="9">
        <f>IF(N55="","",IF(I55="","Max loss",IF(M55="","Daily",IF(I55&lt;=M55,"Daily","Max loss"))))</f>
        <v/>
      </c>
      <c r="P55" s="11">
        <f>IF(OR(D55="",Settings!$B$10=""),"",Settings!$B$10/100*D55)</f>
        <v/>
      </c>
      <c r="Q55" s="12">
        <f>IF(OR(N55="",P55=""),"",IF(IF(O55="Daily",D55-H55,D55-L55)&lt;=0.000000001,0,MAX(ROUNDUP(N55/P55-0.000000001,0)-1,0)))</f>
        <v/>
      </c>
      <c r="R55" s="9">
        <f>IF(Q55="","",IF(Q55=0,"Red",IF(Q55&lt;=2,"Amber","Green")))</f>
        <v/>
      </c>
      <c r="S55" s="13">
        <f>IF(D55="","",(F55-D55)/F55*100)</f>
        <v/>
      </c>
      <c r="T55" s="13">
        <f>IF(D55="","",(F55-D55)/D55*100)</f>
        <v/>
      </c>
    </row>
    <row r="56">
      <c r="A56" s="9" t="n">
        <v>51</v>
      </c>
      <c r="B56" s="10" t="n"/>
      <c r="C56" s="5" t="n"/>
      <c r="D56" s="5" t="n"/>
      <c r="E56" s="5" t="n"/>
      <c r="F56" s="11">
        <f>IF(D56="","",MAX(N(Settings!$B$4),$C$6:C56,$D$6:D56,IF(Settings!$B$11="Intraday equity high",MAX(0,$E$6:E56),0)))</f>
        <v/>
      </c>
      <c r="G56" s="11">
        <f>IF(OR(D56="",C56="",Settings!$B$5=""),"",Settings!$B$5/100*IF(Settings!$B$6="Start-of-day equity",C56,Settings!$B$4))</f>
        <v/>
      </c>
      <c r="H56" s="11">
        <f>IF(G56="","",C56-G56)</f>
        <v/>
      </c>
      <c r="I56" s="11">
        <f>IF(H56="","",MAX(D56-H56,0))</f>
        <v/>
      </c>
      <c r="J56" s="11">
        <f>IF(OR(D56="",Settings!$B$7=""),"",Settings!$B$4-Settings!$B$7/100*Settings!$B$4)</f>
        <v/>
      </c>
      <c r="K56" s="11">
        <f>IF(OR(D56="",Settings!$B$7=""),"",IF(Settings!$B$9="Yes",MIN(F56-Settings!$B$7/100*Settings!$B$4,Settings!$B$4),F56-Settings!$B$7/100*Settings!$B$4))</f>
        <v/>
      </c>
      <c r="L56" s="11">
        <f>IF(J56="","",IF(Settings!$B$8="Trailing",K56,J56))</f>
        <v/>
      </c>
      <c r="M56" s="11">
        <f>IF(L56="","",MAX(D56-L56,0))</f>
        <v/>
      </c>
      <c r="N56" s="11">
        <f>IF(AND(I56="",M56=""),"",IF(I56="",M56,IF(M56="",I56,MIN(I56,M56))))</f>
        <v/>
      </c>
      <c r="O56" s="9">
        <f>IF(N56="","",IF(I56="","Max loss",IF(M56="","Daily",IF(I56&lt;=M56,"Daily","Max loss"))))</f>
        <v/>
      </c>
      <c r="P56" s="11">
        <f>IF(OR(D56="",Settings!$B$10=""),"",Settings!$B$10/100*D56)</f>
        <v/>
      </c>
      <c r="Q56" s="12">
        <f>IF(OR(N56="",P56=""),"",IF(IF(O56="Daily",D56-H56,D56-L56)&lt;=0.000000001,0,MAX(ROUNDUP(N56/P56-0.000000001,0)-1,0)))</f>
        <v/>
      </c>
      <c r="R56" s="9">
        <f>IF(Q56="","",IF(Q56=0,"Red",IF(Q56&lt;=2,"Amber","Green")))</f>
        <v/>
      </c>
      <c r="S56" s="13">
        <f>IF(D56="","",(F56-D56)/F56*100)</f>
        <v/>
      </c>
      <c r="T56" s="13">
        <f>IF(D56="","",(F56-D56)/D56*100)</f>
        <v/>
      </c>
    </row>
    <row r="57">
      <c r="A57" s="9" t="n">
        <v>52</v>
      </c>
      <c r="B57" s="10" t="n"/>
      <c r="C57" s="5" t="n"/>
      <c r="D57" s="5" t="n"/>
      <c r="E57" s="5" t="n"/>
      <c r="F57" s="11">
        <f>IF(D57="","",MAX(N(Settings!$B$4),$C$6:C57,$D$6:D57,IF(Settings!$B$11="Intraday equity high",MAX(0,$E$6:E57),0)))</f>
        <v/>
      </c>
      <c r="G57" s="11">
        <f>IF(OR(D57="",C57="",Settings!$B$5=""),"",Settings!$B$5/100*IF(Settings!$B$6="Start-of-day equity",C57,Settings!$B$4))</f>
        <v/>
      </c>
      <c r="H57" s="11">
        <f>IF(G57="","",C57-G57)</f>
        <v/>
      </c>
      <c r="I57" s="11">
        <f>IF(H57="","",MAX(D57-H57,0))</f>
        <v/>
      </c>
      <c r="J57" s="11">
        <f>IF(OR(D57="",Settings!$B$7=""),"",Settings!$B$4-Settings!$B$7/100*Settings!$B$4)</f>
        <v/>
      </c>
      <c r="K57" s="11">
        <f>IF(OR(D57="",Settings!$B$7=""),"",IF(Settings!$B$9="Yes",MIN(F57-Settings!$B$7/100*Settings!$B$4,Settings!$B$4),F57-Settings!$B$7/100*Settings!$B$4))</f>
        <v/>
      </c>
      <c r="L57" s="11">
        <f>IF(J57="","",IF(Settings!$B$8="Trailing",K57,J57))</f>
        <v/>
      </c>
      <c r="M57" s="11">
        <f>IF(L57="","",MAX(D57-L57,0))</f>
        <v/>
      </c>
      <c r="N57" s="11">
        <f>IF(AND(I57="",M57=""),"",IF(I57="",M57,IF(M57="",I57,MIN(I57,M57))))</f>
        <v/>
      </c>
      <c r="O57" s="9">
        <f>IF(N57="","",IF(I57="","Max loss",IF(M57="","Daily",IF(I57&lt;=M57,"Daily","Max loss"))))</f>
        <v/>
      </c>
      <c r="P57" s="11">
        <f>IF(OR(D57="",Settings!$B$10=""),"",Settings!$B$10/100*D57)</f>
        <v/>
      </c>
      <c r="Q57" s="12">
        <f>IF(OR(N57="",P57=""),"",IF(IF(O57="Daily",D57-H57,D57-L57)&lt;=0.000000001,0,MAX(ROUNDUP(N57/P57-0.000000001,0)-1,0)))</f>
        <v/>
      </c>
      <c r="R57" s="9">
        <f>IF(Q57="","",IF(Q57=0,"Red",IF(Q57&lt;=2,"Amber","Green")))</f>
        <v/>
      </c>
      <c r="S57" s="13">
        <f>IF(D57="","",(F57-D57)/F57*100)</f>
        <v/>
      </c>
      <c r="T57" s="13">
        <f>IF(D57="","",(F57-D57)/D57*100)</f>
        <v/>
      </c>
    </row>
    <row r="58">
      <c r="A58" s="9" t="n">
        <v>53</v>
      </c>
      <c r="B58" s="10" t="n"/>
      <c r="C58" s="5" t="n"/>
      <c r="D58" s="5" t="n"/>
      <c r="E58" s="5" t="n"/>
      <c r="F58" s="11">
        <f>IF(D58="","",MAX(N(Settings!$B$4),$C$6:C58,$D$6:D58,IF(Settings!$B$11="Intraday equity high",MAX(0,$E$6:E58),0)))</f>
        <v/>
      </c>
      <c r="G58" s="11">
        <f>IF(OR(D58="",C58="",Settings!$B$5=""),"",Settings!$B$5/100*IF(Settings!$B$6="Start-of-day equity",C58,Settings!$B$4))</f>
        <v/>
      </c>
      <c r="H58" s="11">
        <f>IF(G58="","",C58-G58)</f>
        <v/>
      </c>
      <c r="I58" s="11">
        <f>IF(H58="","",MAX(D58-H58,0))</f>
        <v/>
      </c>
      <c r="J58" s="11">
        <f>IF(OR(D58="",Settings!$B$7=""),"",Settings!$B$4-Settings!$B$7/100*Settings!$B$4)</f>
        <v/>
      </c>
      <c r="K58" s="11">
        <f>IF(OR(D58="",Settings!$B$7=""),"",IF(Settings!$B$9="Yes",MIN(F58-Settings!$B$7/100*Settings!$B$4,Settings!$B$4),F58-Settings!$B$7/100*Settings!$B$4))</f>
        <v/>
      </c>
      <c r="L58" s="11">
        <f>IF(J58="","",IF(Settings!$B$8="Trailing",K58,J58))</f>
        <v/>
      </c>
      <c r="M58" s="11">
        <f>IF(L58="","",MAX(D58-L58,0))</f>
        <v/>
      </c>
      <c r="N58" s="11">
        <f>IF(AND(I58="",M58=""),"",IF(I58="",M58,IF(M58="",I58,MIN(I58,M58))))</f>
        <v/>
      </c>
      <c r="O58" s="9">
        <f>IF(N58="","",IF(I58="","Max loss",IF(M58="","Daily",IF(I58&lt;=M58,"Daily","Max loss"))))</f>
        <v/>
      </c>
      <c r="P58" s="11">
        <f>IF(OR(D58="",Settings!$B$10=""),"",Settings!$B$10/100*D58)</f>
        <v/>
      </c>
      <c r="Q58" s="12">
        <f>IF(OR(N58="",P58=""),"",IF(IF(O58="Daily",D58-H58,D58-L58)&lt;=0.000000001,0,MAX(ROUNDUP(N58/P58-0.000000001,0)-1,0)))</f>
        <v/>
      </c>
      <c r="R58" s="9">
        <f>IF(Q58="","",IF(Q58=0,"Red",IF(Q58&lt;=2,"Amber","Green")))</f>
        <v/>
      </c>
      <c r="S58" s="13">
        <f>IF(D58="","",(F58-D58)/F58*100)</f>
        <v/>
      </c>
      <c r="T58" s="13">
        <f>IF(D58="","",(F58-D58)/D58*100)</f>
        <v/>
      </c>
    </row>
    <row r="59">
      <c r="A59" s="9" t="n">
        <v>54</v>
      </c>
      <c r="B59" s="10" t="n"/>
      <c r="C59" s="5" t="n"/>
      <c r="D59" s="5" t="n"/>
      <c r="E59" s="5" t="n"/>
      <c r="F59" s="11">
        <f>IF(D59="","",MAX(N(Settings!$B$4),$C$6:C59,$D$6:D59,IF(Settings!$B$11="Intraday equity high",MAX(0,$E$6:E59),0)))</f>
        <v/>
      </c>
      <c r="G59" s="11">
        <f>IF(OR(D59="",C59="",Settings!$B$5=""),"",Settings!$B$5/100*IF(Settings!$B$6="Start-of-day equity",C59,Settings!$B$4))</f>
        <v/>
      </c>
      <c r="H59" s="11">
        <f>IF(G59="","",C59-G59)</f>
        <v/>
      </c>
      <c r="I59" s="11">
        <f>IF(H59="","",MAX(D59-H59,0))</f>
        <v/>
      </c>
      <c r="J59" s="11">
        <f>IF(OR(D59="",Settings!$B$7=""),"",Settings!$B$4-Settings!$B$7/100*Settings!$B$4)</f>
        <v/>
      </c>
      <c r="K59" s="11">
        <f>IF(OR(D59="",Settings!$B$7=""),"",IF(Settings!$B$9="Yes",MIN(F59-Settings!$B$7/100*Settings!$B$4,Settings!$B$4),F59-Settings!$B$7/100*Settings!$B$4))</f>
        <v/>
      </c>
      <c r="L59" s="11">
        <f>IF(J59="","",IF(Settings!$B$8="Trailing",K59,J59))</f>
        <v/>
      </c>
      <c r="M59" s="11">
        <f>IF(L59="","",MAX(D59-L59,0))</f>
        <v/>
      </c>
      <c r="N59" s="11">
        <f>IF(AND(I59="",M59=""),"",IF(I59="",M59,IF(M59="",I59,MIN(I59,M59))))</f>
        <v/>
      </c>
      <c r="O59" s="9">
        <f>IF(N59="","",IF(I59="","Max loss",IF(M59="","Daily",IF(I59&lt;=M59,"Daily","Max loss"))))</f>
        <v/>
      </c>
      <c r="P59" s="11">
        <f>IF(OR(D59="",Settings!$B$10=""),"",Settings!$B$10/100*D59)</f>
        <v/>
      </c>
      <c r="Q59" s="12">
        <f>IF(OR(N59="",P59=""),"",IF(IF(O59="Daily",D59-H59,D59-L59)&lt;=0.000000001,0,MAX(ROUNDUP(N59/P59-0.000000001,0)-1,0)))</f>
        <v/>
      </c>
      <c r="R59" s="9">
        <f>IF(Q59="","",IF(Q59=0,"Red",IF(Q59&lt;=2,"Amber","Green")))</f>
        <v/>
      </c>
      <c r="S59" s="13">
        <f>IF(D59="","",(F59-D59)/F59*100)</f>
        <v/>
      </c>
      <c r="T59" s="13">
        <f>IF(D59="","",(F59-D59)/D59*100)</f>
        <v/>
      </c>
    </row>
    <row r="60">
      <c r="A60" s="9" t="n">
        <v>55</v>
      </c>
      <c r="B60" s="10" t="n"/>
      <c r="C60" s="5" t="n"/>
      <c r="D60" s="5" t="n"/>
      <c r="E60" s="5" t="n"/>
      <c r="F60" s="11">
        <f>IF(D60="","",MAX(N(Settings!$B$4),$C$6:C60,$D$6:D60,IF(Settings!$B$11="Intraday equity high",MAX(0,$E$6:E60),0)))</f>
        <v/>
      </c>
      <c r="G60" s="11">
        <f>IF(OR(D60="",C60="",Settings!$B$5=""),"",Settings!$B$5/100*IF(Settings!$B$6="Start-of-day equity",C60,Settings!$B$4))</f>
        <v/>
      </c>
      <c r="H60" s="11">
        <f>IF(G60="","",C60-G60)</f>
        <v/>
      </c>
      <c r="I60" s="11">
        <f>IF(H60="","",MAX(D60-H60,0))</f>
        <v/>
      </c>
      <c r="J60" s="11">
        <f>IF(OR(D60="",Settings!$B$7=""),"",Settings!$B$4-Settings!$B$7/100*Settings!$B$4)</f>
        <v/>
      </c>
      <c r="K60" s="11">
        <f>IF(OR(D60="",Settings!$B$7=""),"",IF(Settings!$B$9="Yes",MIN(F60-Settings!$B$7/100*Settings!$B$4,Settings!$B$4),F60-Settings!$B$7/100*Settings!$B$4))</f>
        <v/>
      </c>
      <c r="L60" s="11">
        <f>IF(J60="","",IF(Settings!$B$8="Trailing",K60,J60))</f>
        <v/>
      </c>
      <c r="M60" s="11">
        <f>IF(L60="","",MAX(D60-L60,0))</f>
        <v/>
      </c>
      <c r="N60" s="11">
        <f>IF(AND(I60="",M60=""),"",IF(I60="",M60,IF(M60="",I60,MIN(I60,M60))))</f>
        <v/>
      </c>
      <c r="O60" s="9">
        <f>IF(N60="","",IF(I60="","Max loss",IF(M60="","Daily",IF(I60&lt;=M60,"Daily","Max loss"))))</f>
        <v/>
      </c>
      <c r="P60" s="11">
        <f>IF(OR(D60="",Settings!$B$10=""),"",Settings!$B$10/100*D60)</f>
        <v/>
      </c>
      <c r="Q60" s="12">
        <f>IF(OR(N60="",P60=""),"",IF(IF(O60="Daily",D60-H60,D60-L60)&lt;=0.000000001,0,MAX(ROUNDUP(N60/P60-0.000000001,0)-1,0)))</f>
        <v/>
      </c>
      <c r="R60" s="9">
        <f>IF(Q60="","",IF(Q60=0,"Red",IF(Q60&lt;=2,"Amber","Green")))</f>
        <v/>
      </c>
      <c r="S60" s="13">
        <f>IF(D60="","",(F60-D60)/F60*100)</f>
        <v/>
      </c>
      <c r="T60" s="13">
        <f>IF(D60="","",(F60-D60)/D60*100)</f>
        <v/>
      </c>
    </row>
    <row r="61">
      <c r="A61" s="9" t="n">
        <v>56</v>
      </c>
      <c r="B61" s="10" t="n"/>
      <c r="C61" s="5" t="n"/>
      <c r="D61" s="5" t="n"/>
      <c r="E61" s="5" t="n"/>
      <c r="F61" s="11">
        <f>IF(D61="","",MAX(N(Settings!$B$4),$C$6:C61,$D$6:D61,IF(Settings!$B$11="Intraday equity high",MAX(0,$E$6:E61),0)))</f>
        <v/>
      </c>
      <c r="G61" s="11">
        <f>IF(OR(D61="",C61="",Settings!$B$5=""),"",Settings!$B$5/100*IF(Settings!$B$6="Start-of-day equity",C61,Settings!$B$4))</f>
        <v/>
      </c>
      <c r="H61" s="11">
        <f>IF(G61="","",C61-G61)</f>
        <v/>
      </c>
      <c r="I61" s="11">
        <f>IF(H61="","",MAX(D61-H61,0))</f>
        <v/>
      </c>
      <c r="J61" s="11">
        <f>IF(OR(D61="",Settings!$B$7=""),"",Settings!$B$4-Settings!$B$7/100*Settings!$B$4)</f>
        <v/>
      </c>
      <c r="K61" s="11">
        <f>IF(OR(D61="",Settings!$B$7=""),"",IF(Settings!$B$9="Yes",MIN(F61-Settings!$B$7/100*Settings!$B$4,Settings!$B$4),F61-Settings!$B$7/100*Settings!$B$4))</f>
        <v/>
      </c>
      <c r="L61" s="11">
        <f>IF(J61="","",IF(Settings!$B$8="Trailing",K61,J61))</f>
        <v/>
      </c>
      <c r="M61" s="11">
        <f>IF(L61="","",MAX(D61-L61,0))</f>
        <v/>
      </c>
      <c r="N61" s="11">
        <f>IF(AND(I61="",M61=""),"",IF(I61="",M61,IF(M61="",I61,MIN(I61,M61))))</f>
        <v/>
      </c>
      <c r="O61" s="9">
        <f>IF(N61="","",IF(I61="","Max loss",IF(M61="","Daily",IF(I61&lt;=M61,"Daily","Max loss"))))</f>
        <v/>
      </c>
      <c r="P61" s="11">
        <f>IF(OR(D61="",Settings!$B$10=""),"",Settings!$B$10/100*D61)</f>
        <v/>
      </c>
      <c r="Q61" s="12">
        <f>IF(OR(N61="",P61=""),"",IF(IF(O61="Daily",D61-H61,D61-L61)&lt;=0.000000001,0,MAX(ROUNDUP(N61/P61-0.000000001,0)-1,0)))</f>
        <v/>
      </c>
      <c r="R61" s="9">
        <f>IF(Q61="","",IF(Q61=0,"Red",IF(Q61&lt;=2,"Amber","Green")))</f>
        <v/>
      </c>
      <c r="S61" s="13">
        <f>IF(D61="","",(F61-D61)/F61*100)</f>
        <v/>
      </c>
      <c r="T61" s="13">
        <f>IF(D61="","",(F61-D61)/D61*100)</f>
        <v/>
      </c>
    </row>
    <row r="62">
      <c r="A62" s="9" t="n">
        <v>57</v>
      </c>
      <c r="B62" s="10" t="n"/>
      <c r="C62" s="5" t="n"/>
      <c r="D62" s="5" t="n"/>
      <c r="E62" s="5" t="n"/>
      <c r="F62" s="11">
        <f>IF(D62="","",MAX(N(Settings!$B$4),$C$6:C62,$D$6:D62,IF(Settings!$B$11="Intraday equity high",MAX(0,$E$6:E62),0)))</f>
        <v/>
      </c>
      <c r="G62" s="11">
        <f>IF(OR(D62="",C62="",Settings!$B$5=""),"",Settings!$B$5/100*IF(Settings!$B$6="Start-of-day equity",C62,Settings!$B$4))</f>
        <v/>
      </c>
      <c r="H62" s="11">
        <f>IF(G62="","",C62-G62)</f>
        <v/>
      </c>
      <c r="I62" s="11">
        <f>IF(H62="","",MAX(D62-H62,0))</f>
        <v/>
      </c>
      <c r="J62" s="11">
        <f>IF(OR(D62="",Settings!$B$7=""),"",Settings!$B$4-Settings!$B$7/100*Settings!$B$4)</f>
        <v/>
      </c>
      <c r="K62" s="11">
        <f>IF(OR(D62="",Settings!$B$7=""),"",IF(Settings!$B$9="Yes",MIN(F62-Settings!$B$7/100*Settings!$B$4,Settings!$B$4),F62-Settings!$B$7/100*Settings!$B$4))</f>
        <v/>
      </c>
      <c r="L62" s="11">
        <f>IF(J62="","",IF(Settings!$B$8="Trailing",K62,J62))</f>
        <v/>
      </c>
      <c r="M62" s="11">
        <f>IF(L62="","",MAX(D62-L62,0))</f>
        <v/>
      </c>
      <c r="N62" s="11">
        <f>IF(AND(I62="",M62=""),"",IF(I62="",M62,IF(M62="",I62,MIN(I62,M62))))</f>
        <v/>
      </c>
      <c r="O62" s="9">
        <f>IF(N62="","",IF(I62="","Max loss",IF(M62="","Daily",IF(I62&lt;=M62,"Daily","Max loss"))))</f>
        <v/>
      </c>
      <c r="P62" s="11">
        <f>IF(OR(D62="",Settings!$B$10=""),"",Settings!$B$10/100*D62)</f>
        <v/>
      </c>
      <c r="Q62" s="12">
        <f>IF(OR(N62="",P62=""),"",IF(IF(O62="Daily",D62-H62,D62-L62)&lt;=0.000000001,0,MAX(ROUNDUP(N62/P62-0.000000001,0)-1,0)))</f>
        <v/>
      </c>
      <c r="R62" s="9">
        <f>IF(Q62="","",IF(Q62=0,"Red",IF(Q62&lt;=2,"Amber","Green")))</f>
        <v/>
      </c>
      <c r="S62" s="13">
        <f>IF(D62="","",(F62-D62)/F62*100)</f>
        <v/>
      </c>
      <c r="T62" s="13">
        <f>IF(D62="","",(F62-D62)/D62*100)</f>
        <v/>
      </c>
    </row>
    <row r="63">
      <c r="A63" s="9" t="n">
        <v>58</v>
      </c>
      <c r="B63" s="10" t="n"/>
      <c r="C63" s="5" t="n"/>
      <c r="D63" s="5" t="n"/>
      <c r="E63" s="5" t="n"/>
      <c r="F63" s="11">
        <f>IF(D63="","",MAX(N(Settings!$B$4),$C$6:C63,$D$6:D63,IF(Settings!$B$11="Intraday equity high",MAX(0,$E$6:E63),0)))</f>
        <v/>
      </c>
      <c r="G63" s="11">
        <f>IF(OR(D63="",C63="",Settings!$B$5=""),"",Settings!$B$5/100*IF(Settings!$B$6="Start-of-day equity",C63,Settings!$B$4))</f>
        <v/>
      </c>
      <c r="H63" s="11">
        <f>IF(G63="","",C63-G63)</f>
        <v/>
      </c>
      <c r="I63" s="11">
        <f>IF(H63="","",MAX(D63-H63,0))</f>
        <v/>
      </c>
      <c r="J63" s="11">
        <f>IF(OR(D63="",Settings!$B$7=""),"",Settings!$B$4-Settings!$B$7/100*Settings!$B$4)</f>
        <v/>
      </c>
      <c r="K63" s="11">
        <f>IF(OR(D63="",Settings!$B$7=""),"",IF(Settings!$B$9="Yes",MIN(F63-Settings!$B$7/100*Settings!$B$4,Settings!$B$4),F63-Settings!$B$7/100*Settings!$B$4))</f>
        <v/>
      </c>
      <c r="L63" s="11">
        <f>IF(J63="","",IF(Settings!$B$8="Trailing",K63,J63))</f>
        <v/>
      </c>
      <c r="M63" s="11">
        <f>IF(L63="","",MAX(D63-L63,0))</f>
        <v/>
      </c>
      <c r="N63" s="11">
        <f>IF(AND(I63="",M63=""),"",IF(I63="",M63,IF(M63="",I63,MIN(I63,M63))))</f>
        <v/>
      </c>
      <c r="O63" s="9">
        <f>IF(N63="","",IF(I63="","Max loss",IF(M63="","Daily",IF(I63&lt;=M63,"Daily","Max loss"))))</f>
        <v/>
      </c>
      <c r="P63" s="11">
        <f>IF(OR(D63="",Settings!$B$10=""),"",Settings!$B$10/100*D63)</f>
        <v/>
      </c>
      <c r="Q63" s="12">
        <f>IF(OR(N63="",P63=""),"",IF(IF(O63="Daily",D63-H63,D63-L63)&lt;=0.000000001,0,MAX(ROUNDUP(N63/P63-0.000000001,0)-1,0)))</f>
        <v/>
      </c>
      <c r="R63" s="9">
        <f>IF(Q63="","",IF(Q63=0,"Red",IF(Q63&lt;=2,"Amber","Green")))</f>
        <v/>
      </c>
      <c r="S63" s="13">
        <f>IF(D63="","",(F63-D63)/F63*100)</f>
        <v/>
      </c>
      <c r="T63" s="13">
        <f>IF(D63="","",(F63-D63)/D63*100)</f>
        <v/>
      </c>
    </row>
    <row r="64">
      <c r="A64" s="9" t="n">
        <v>59</v>
      </c>
      <c r="B64" s="10" t="n"/>
      <c r="C64" s="5" t="n"/>
      <c r="D64" s="5" t="n"/>
      <c r="E64" s="5" t="n"/>
      <c r="F64" s="11">
        <f>IF(D64="","",MAX(N(Settings!$B$4),$C$6:C64,$D$6:D64,IF(Settings!$B$11="Intraday equity high",MAX(0,$E$6:E64),0)))</f>
        <v/>
      </c>
      <c r="G64" s="11">
        <f>IF(OR(D64="",C64="",Settings!$B$5=""),"",Settings!$B$5/100*IF(Settings!$B$6="Start-of-day equity",C64,Settings!$B$4))</f>
        <v/>
      </c>
      <c r="H64" s="11">
        <f>IF(G64="","",C64-G64)</f>
        <v/>
      </c>
      <c r="I64" s="11">
        <f>IF(H64="","",MAX(D64-H64,0))</f>
        <v/>
      </c>
      <c r="J64" s="11">
        <f>IF(OR(D64="",Settings!$B$7=""),"",Settings!$B$4-Settings!$B$7/100*Settings!$B$4)</f>
        <v/>
      </c>
      <c r="K64" s="11">
        <f>IF(OR(D64="",Settings!$B$7=""),"",IF(Settings!$B$9="Yes",MIN(F64-Settings!$B$7/100*Settings!$B$4,Settings!$B$4),F64-Settings!$B$7/100*Settings!$B$4))</f>
        <v/>
      </c>
      <c r="L64" s="11">
        <f>IF(J64="","",IF(Settings!$B$8="Trailing",K64,J64))</f>
        <v/>
      </c>
      <c r="M64" s="11">
        <f>IF(L64="","",MAX(D64-L64,0))</f>
        <v/>
      </c>
      <c r="N64" s="11">
        <f>IF(AND(I64="",M64=""),"",IF(I64="",M64,IF(M64="",I64,MIN(I64,M64))))</f>
        <v/>
      </c>
      <c r="O64" s="9">
        <f>IF(N64="","",IF(I64="","Max loss",IF(M64="","Daily",IF(I64&lt;=M64,"Daily","Max loss"))))</f>
        <v/>
      </c>
      <c r="P64" s="11">
        <f>IF(OR(D64="",Settings!$B$10=""),"",Settings!$B$10/100*D64)</f>
        <v/>
      </c>
      <c r="Q64" s="12">
        <f>IF(OR(N64="",P64=""),"",IF(IF(O64="Daily",D64-H64,D64-L64)&lt;=0.000000001,0,MAX(ROUNDUP(N64/P64-0.000000001,0)-1,0)))</f>
        <v/>
      </c>
      <c r="R64" s="9">
        <f>IF(Q64="","",IF(Q64=0,"Red",IF(Q64&lt;=2,"Amber","Green")))</f>
        <v/>
      </c>
      <c r="S64" s="13">
        <f>IF(D64="","",(F64-D64)/F64*100)</f>
        <v/>
      </c>
      <c r="T64" s="13">
        <f>IF(D64="","",(F64-D64)/D64*100)</f>
        <v/>
      </c>
    </row>
    <row r="65">
      <c r="A65" s="9" t="n">
        <v>60</v>
      </c>
      <c r="B65" s="10" t="n"/>
      <c r="C65" s="5" t="n"/>
      <c r="D65" s="5" t="n"/>
      <c r="E65" s="5" t="n"/>
      <c r="F65" s="11">
        <f>IF(D65="","",MAX(N(Settings!$B$4),$C$6:C65,$D$6:D65,IF(Settings!$B$11="Intraday equity high",MAX(0,$E$6:E65),0)))</f>
        <v/>
      </c>
      <c r="G65" s="11">
        <f>IF(OR(D65="",C65="",Settings!$B$5=""),"",Settings!$B$5/100*IF(Settings!$B$6="Start-of-day equity",C65,Settings!$B$4))</f>
        <v/>
      </c>
      <c r="H65" s="11">
        <f>IF(G65="","",C65-G65)</f>
        <v/>
      </c>
      <c r="I65" s="11">
        <f>IF(H65="","",MAX(D65-H65,0))</f>
        <v/>
      </c>
      <c r="J65" s="11">
        <f>IF(OR(D65="",Settings!$B$7=""),"",Settings!$B$4-Settings!$B$7/100*Settings!$B$4)</f>
        <v/>
      </c>
      <c r="K65" s="11">
        <f>IF(OR(D65="",Settings!$B$7=""),"",IF(Settings!$B$9="Yes",MIN(F65-Settings!$B$7/100*Settings!$B$4,Settings!$B$4),F65-Settings!$B$7/100*Settings!$B$4))</f>
        <v/>
      </c>
      <c r="L65" s="11">
        <f>IF(J65="","",IF(Settings!$B$8="Trailing",K65,J65))</f>
        <v/>
      </c>
      <c r="M65" s="11">
        <f>IF(L65="","",MAX(D65-L65,0))</f>
        <v/>
      </c>
      <c r="N65" s="11">
        <f>IF(AND(I65="",M65=""),"",IF(I65="",M65,IF(M65="",I65,MIN(I65,M65))))</f>
        <v/>
      </c>
      <c r="O65" s="9">
        <f>IF(N65="","",IF(I65="","Max loss",IF(M65="","Daily",IF(I65&lt;=M65,"Daily","Max loss"))))</f>
        <v/>
      </c>
      <c r="P65" s="11">
        <f>IF(OR(D65="",Settings!$B$10=""),"",Settings!$B$10/100*D65)</f>
        <v/>
      </c>
      <c r="Q65" s="12">
        <f>IF(OR(N65="",P65=""),"",IF(IF(O65="Daily",D65-H65,D65-L65)&lt;=0.000000001,0,MAX(ROUNDUP(N65/P65-0.000000001,0)-1,0)))</f>
        <v/>
      </c>
      <c r="R65" s="9">
        <f>IF(Q65="","",IF(Q65=0,"Red",IF(Q65&lt;=2,"Amber","Green")))</f>
        <v/>
      </c>
      <c r="S65" s="13">
        <f>IF(D65="","",(F65-D65)/F65*100)</f>
        <v/>
      </c>
      <c r="T65" s="13">
        <f>IF(D65="","",(F65-D65)/D65*100)</f>
        <v/>
      </c>
    </row>
    <row r="67">
      <c r="A67" t="inlineStr">
        <is>
          <t>Educational tool, not financial advice.</t>
        </is>
      </c>
    </row>
  </sheetData>
  <conditionalFormatting sqref="R6:R65">
    <cfRule type="expression" priority="1" dxfId="0">
      <formula>R6="Green"</formula>
    </cfRule>
    <cfRule type="expression" priority="2" dxfId="1">
      <formula>R6="Amber"</formula>
    </cfRule>
    <cfRule type="expression" priority="3" dxfId="2">
      <formula>R6="Red"</formula>
    </cfRule>
  </conditionalFormatting>
  <dataValidations count="1">
    <dataValidation sqref="C6:E65" showDropDown="0" showInputMessage="0" showErrorMessage="0" allowBlank="1" error="Enter a number above 0." type="decimal" operator="greaterThan">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0" customWidth="1" min="1" max="1"/>
    <col width="22" customWidth="1" min="2" max="2"/>
    <col width="70" customWidth="1" min="3" max="3"/>
  </cols>
  <sheetData>
    <row r="1">
      <c r="A1" s="3" t="inlineStr">
        <is>
          <t>Hypothetical example: settings (invented numbers, not your rules)</t>
        </is>
      </c>
    </row>
    <row r="2">
      <c r="A2" t="inlineStr">
        <is>
          <t>These values belong to the worked example on the web page. Enter your own rules in the sheet "Settings", not here.</t>
        </is>
      </c>
    </row>
    <row r="4">
      <c r="A4" s="4" t="inlineStr">
        <is>
          <t>Starting capital (USD)</t>
        </is>
      </c>
      <c r="B4" s="5" t="n">
        <v>15000</v>
      </c>
      <c r="C4" t="inlineStr">
        <is>
          <t>Above 0.</t>
        </is>
      </c>
    </row>
    <row r="5">
      <c r="A5" s="4" t="inlineStr">
        <is>
          <t>Daily loss limit (%)</t>
        </is>
      </c>
      <c r="B5" s="6" t="n">
        <v>3.75</v>
      </c>
      <c r="C5" t="inlineStr">
        <is>
          <t>Above 0 and up to 100, or empty if your rules have no daily limit.</t>
        </is>
      </c>
    </row>
    <row r="6">
      <c r="A6" s="4" t="inlineStr">
        <is>
          <t>Daily limit measured on</t>
        </is>
      </c>
      <c r="B6" s="7" t="inlineStr">
        <is>
          <t>Start-of-day equity</t>
        </is>
      </c>
      <c r="C6" t="inlineStr">
        <is>
          <t>Starting capital or Start-of-day equity.</t>
        </is>
      </c>
    </row>
    <row r="7">
      <c r="A7" s="4" t="inlineStr">
        <is>
          <t>Max loss limit (%)</t>
        </is>
      </c>
      <c r="B7" s="6" t="n">
        <v>7</v>
      </c>
      <c r="C7" t="inlineStr">
        <is>
          <t>Above 0 and up to 100, or empty if your rules have no max loss limit.</t>
        </is>
      </c>
    </row>
    <row r="8">
      <c r="A8" s="4" t="inlineStr">
        <is>
          <t>Max loss mode</t>
        </is>
      </c>
      <c r="B8" s="7" t="inlineStr">
        <is>
          <t>Trailing</t>
        </is>
      </c>
      <c r="C8" t="inlineStr">
        <is>
          <t>Static or Trailing.</t>
        </is>
      </c>
    </row>
    <row r="9">
      <c r="A9" s="4" t="inlineStr">
        <is>
          <t>Trailing floor stops at starting capital</t>
        </is>
      </c>
      <c r="B9" s="7" t="inlineStr">
        <is>
          <t>No</t>
        </is>
      </c>
      <c r="C9" t="inlineStr">
        <is>
          <t>Yes or No. Only used in Trailing mode.</t>
        </is>
      </c>
    </row>
    <row r="10">
      <c r="A10" s="4" t="inlineStr">
        <is>
          <t>Risk per trade (% of equity)</t>
        </is>
      </c>
      <c r="B10" s="6" t="n">
        <v>0.5</v>
      </c>
      <c r="C10" t="inlineStr">
        <is>
          <t>Optional. Empty = no loss count and no status light.</t>
        </is>
      </c>
    </row>
    <row r="11">
      <c r="A11" s="4" t="inlineStr">
        <is>
          <t>Peak counted as</t>
        </is>
      </c>
      <c r="B11" s="7" t="inlineStr">
        <is>
          <t>Intraday equity high</t>
        </is>
      </c>
      <c r="C11" t="inlineStr">
        <is>
          <t>End-of-day balance or Intraday equity high. Your rulebook decides which peak counts.</t>
        </is>
      </c>
    </row>
  </sheetData>
  <dataValidations count="6">
    <dataValidation sqref="B4" showDropDown="0" showInputMessage="0" showErrorMessage="0" allowBlank="1" error="Enter a number above 0." type="decimal" operator="greaterThan">
      <formula1>0</formula1>
    </dataValidation>
    <dataValidation sqref="B5 B7 B10" showDropDown="0" showInputMessage="0" showErrorMessage="0" allowBlank="1" error="Enter a percentage above 0 and up to 100, or leave it empty." type="decimal" operator="between">
      <formula1>0.0001</formula1>
      <formula2>100</formula2>
    </dataValidation>
    <dataValidation sqref="B6" showDropDown="0" showInputMessage="0" showErrorMessage="0" allowBlank="0" type="list">
      <formula1>"Starting capital,Start-of-day equity"</formula1>
    </dataValidation>
    <dataValidation sqref="B8" showDropDown="0" showInputMessage="0" showErrorMessage="0" allowBlank="0" type="list">
      <formula1>"Static,Trailing"</formula1>
    </dataValidation>
    <dataValidation sqref="B9" showDropDown="0" showInputMessage="0" showErrorMessage="0" allowBlank="0" type="list">
      <formula1>"Yes,No"</formula1>
    </dataValidation>
    <dataValidation sqref="B11" showDropDown="0" showInputMessage="0" showErrorMessage="0" allowBlank="0" type="list">
      <formula1>"End-of-day balance,Intraday equity high"</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6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13" customWidth="1" min="2" max="2"/>
    <col width="14" customWidth="1" min="3" max="3"/>
    <col width="14" customWidth="1" min="4" max="4"/>
    <col width="14" customWidth="1" min="5" max="5"/>
    <col width="13" customWidth="1" min="6" max="6"/>
    <col width="12" customWidth="1" min="7" max="7"/>
    <col width="13" customWidth="1" min="8" max="8"/>
    <col width="12" customWidth="1" min="9" max="9"/>
    <col width="13" customWidth="1" min="10" max="10"/>
    <col width="13" customWidth="1" min="11" max="11"/>
    <col width="14" customWidth="1" min="12" max="12"/>
    <col width="13" customWidth="1" min="13" max="13"/>
    <col width="13" customWidth="1" min="14" max="14"/>
    <col width="12" customWidth="1" min="15" max="15"/>
    <col width="13" customWidth="1" min="16" max="16"/>
    <col width="10" customWidth="1" min="17" max="17"/>
    <col width="10" customWidth="1" min="18" max="18"/>
    <col width="12" customWidth="1" min="19" max="19"/>
    <col width="12" customWidth="1" min="20" max="20"/>
  </cols>
  <sheetData>
    <row r="1">
      <c r="A1" s="3" t="inlineStr">
        <is>
          <t>Hypothetical example: daily drawdown tracker (invented numbers, not your account)</t>
        </is>
      </c>
    </row>
    <row r="2">
      <c r="A2" t="inlineStr">
        <is>
          <t>Yellow cells are inputs (one row per day). All other cells are formulas that read the sheet "Example settings". Use the sheet "Tracker" for your own days.</t>
        </is>
      </c>
    </row>
    <row r="3">
      <c r="A3" t="inlineStr">
        <is>
          <t>Status: Green = more than two full-risk losses fit, Amber = one or two, Red = none or limit reached.</t>
        </is>
      </c>
    </row>
    <row r="5" ht="44" customHeight="1">
      <c r="A5" s="8" t="inlineStr">
        <is>
          <t>Day</t>
        </is>
      </c>
      <c r="B5" s="8" t="inlineStr">
        <is>
          <t>Date (optional)</t>
        </is>
      </c>
      <c r="C5" s="8" t="inlineStr">
        <is>
          <t>Equity at start of day</t>
        </is>
      </c>
      <c r="D5" s="8" t="inlineStr">
        <is>
          <t>Equity now / end of day</t>
        </is>
      </c>
      <c r="E5" s="8" t="inlineStr">
        <is>
          <t>Intraday high (optional)</t>
        </is>
      </c>
      <c r="F5" s="8" t="inlineStr">
        <is>
          <t>Peak so far</t>
        </is>
      </c>
      <c r="G5" s="8" t="inlineStr">
        <is>
          <t>Daily amount</t>
        </is>
      </c>
      <c r="H5" s="8" t="inlineStr">
        <is>
          <t>Daily floor</t>
        </is>
      </c>
      <c r="I5" s="8" t="inlineStr">
        <is>
          <t>Daily room</t>
        </is>
      </c>
      <c r="J5" s="8" t="inlineStr">
        <is>
          <t>Static floor</t>
        </is>
      </c>
      <c r="K5" s="8" t="inlineStr">
        <is>
          <t>Trailing floor</t>
        </is>
      </c>
      <c r="L5" s="8" t="inlineStr">
        <is>
          <t>Max-loss floor (mode)</t>
        </is>
      </c>
      <c r="M5" s="8" t="inlineStr">
        <is>
          <t>Max-loss room</t>
        </is>
      </c>
      <c r="N5" s="8" t="inlineStr">
        <is>
          <t>Binding room</t>
        </is>
      </c>
      <c r="O5" s="8" t="inlineStr">
        <is>
          <t>Binding limit</t>
        </is>
      </c>
      <c r="P5" s="8" t="inlineStr">
        <is>
          <t>Risk per trade (USD)</t>
        </is>
      </c>
      <c r="Q5" s="8" t="inlineStr">
        <is>
          <t>Losses that fit</t>
        </is>
      </c>
      <c r="R5" s="8" t="inlineStr">
        <is>
          <t>Status</t>
        </is>
      </c>
      <c r="S5" s="8" t="inlineStr">
        <is>
          <t>Drawdown from peak (%)</t>
        </is>
      </c>
      <c r="T5" s="8" t="inlineStr">
        <is>
          <t>Gain to recover (%)</t>
        </is>
      </c>
    </row>
    <row r="6">
      <c r="A6" s="9" t="n">
        <v>1</v>
      </c>
      <c r="B6" s="10" t="n"/>
      <c r="C6" s="5" t="n">
        <v>15000</v>
      </c>
      <c r="D6" s="5" t="n">
        <v>15210</v>
      </c>
      <c r="E6" s="5" t="n"/>
      <c r="F6" s="11">
        <f>IF(D6="","",MAX(N('Example settings'!$B$4),$C$6:C6,$D$6:D6,IF('Example settings'!$B$11="Intraday equity high",MAX(0,$E$6:E6),0)))</f>
        <v>15210</v>
      </c>
      <c r="G6" s="11">
        <f>IF(OR(D6="",C6="",'Example settings'!$B$5=""),"",'Example settings'!$B$5/100*IF('Example settings'!$B$6="Start-of-day equity",C6,'Example settings'!$B$4))</f>
        <v>562.5</v>
      </c>
      <c r="H6" s="11">
        <f>IF(G6="","",C6-G6)</f>
        <v>14437.5</v>
      </c>
      <c r="I6" s="11">
        <f>IF(H6="","",MAX(D6-H6,0))</f>
        <v>772.5</v>
      </c>
      <c r="J6" s="11">
        <f>IF(OR(D6="",'Example settings'!$B$7=""),"",'Example settings'!$B$4-'Example settings'!$B$7/100*'Example settings'!$B$4)</f>
        <v>13950</v>
      </c>
      <c r="K6" s="11">
        <f>IF(OR(D6="",'Example settings'!$B$7=""),"",IF('Example settings'!$B$9="Yes",MIN(F6-'Example settings'!$B$7/100*'Example settings'!$B$4,'Example settings'!$B$4),F6-'Example settings'!$B$7/100*'Example settings'!$B$4))</f>
        <v>14160</v>
      </c>
      <c r="L6" s="11">
        <f>IF(J6="","",IF('Example settings'!$B$8="Trailing",K6,J6))</f>
        <v>14160</v>
      </c>
      <c r="M6" s="11">
        <f>IF(L6="","",MAX(D6-L6,0))</f>
        <v>1050</v>
      </c>
      <c r="N6" s="11">
        <f>IF(AND(I6="",M6=""),"",IF(I6="",M6,IF(M6="",I6,MIN(I6,M6))))</f>
        <v>772.5</v>
      </c>
      <c r="O6" s="9" t="str">
        <f>IF(N6="","",IF(I6="","Max loss",IF(M6="","Daily",IF(I6&lt;=M6,"Daily","Max loss"))))</f>
        <v>Daily</v>
      </c>
      <c r="P6" s="11">
        <f>IF(OR(D6="",'Example settings'!$B$10=""),"",'Example settings'!$B$10/100*D6)</f>
        <v>76.05</v>
      </c>
      <c r="Q6" s="12">
        <f>IF(OR(N6="",P6=""),"",IF(IF(O6="Daily",D6-H6,D6-L6)&lt;=0.000000001,0,MAX(ROUNDUP(N6/P6-0.000000001,0)-1,0)))</f>
        <v>10</v>
      </c>
      <c r="R6" s="9" t="str">
        <f>IF(Q6="","",IF(Q6=0,"Red",IF(Q6&lt;=2,"Amber","Green")))</f>
        <v>Green</v>
      </c>
      <c r="S6" s="13">
        <f>IF(D6="","",(F6-D6)/F6*100)</f>
        <v>0</v>
      </c>
      <c r="T6" s="13">
        <f>IF(D6="","",(F6-D6)/D6*100)</f>
        <v>0</v>
      </c>
    </row>
    <row r="7">
      <c r="A7" s="9" t="n">
        <v>2</v>
      </c>
      <c r="B7" s="10" t="n"/>
      <c r="C7" s="5" t="n">
        <v>15210</v>
      </c>
      <c r="D7" s="5" t="n">
        <v>15480</v>
      </c>
      <c r="E7" s="5" t="n"/>
      <c r="F7" s="11">
        <f>IF(D7="","",MAX(N('Example settings'!$B$4),$C$6:C7,$D$6:D7,IF('Example settings'!$B$11="Intraday equity high",MAX(0,$E$6:E7),0)))</f>
        <v>15480</v>
      </c>
      <c r="G7" s="11">
        <f>IF(OR(D7="",C7="",'Example settings'!$B$5=""),"",'Example settings'!$B$5/100*IF('Example settings'!$B$6="Start-of-day equity",C7,'Example settings'!$B$4))</f>
        <v>570.375</v>
      </c>
      <c r="H7" s="11">
        <f>IF(G7="","",C7-G7)</f>
        <v>14639.625</v>
      </c>
      <c r="I7" s="11">
        <f>IF(H7="","",MAX(D7-H7,0))</f>
        <v>840.375</v>
      </c>
      <c r="J7" s="11">
        <f>IF(OR(D7="",'Example settings'!$B$7=""),"",'Example settings'!$B$4-'Example settings'!$B$7/100*'Example settings'!$B$4)</f>
        <v>13950</v>
      </c>
      <c r="K7" s="11">
        <f>IF(OR(D7="",'Example settings'!$B$7=""),"",IF('Example settings'!$B$9="Yes",MIN(F7-'Example settings'!$B$7/100*'Example settings'!$B$4,'Example settings'!$B$4),F7-'Example settings'!$B$7/100*'Example settings'!$B$4))</f>
        <v>14430</v>
      </c>
      <c r="L7" s="11">
        <f>IF(J7="","",IF('Example settings'!$B$8="Trailing",K7,J7))</f>
        <v>14430</v>
      </c>
      <c r="M7" s="11">
        <f>IF(L7="","",MAX(D7-L7,0))</f>
        <v>1050</v>
      </c>
      <c r="N7" s="11">
        <f>IF(AND(I7="",M7=""),"",IF(I7="",M7,IF(M7="",I7,MIN(I7,M7))))</f>
        <v>840.375</v>
      </c>
      <c r="O7" s="9" t="str">
        <f>IF(N7="","",IF(I7="","Max loss",IF(M7="","Daily",IF(I7&lt;=M7,"Daily","Max loss"))))</f>
        <v>Daily</v>
      </c>
      <c r="P7" s="11">
        <f>IF(OR(D7="",'Example settings'!$B$10=""),"",'Example settings'!$B$10/100*D7)</f>
        <v>77.4</v>
      </c>
      <c r="Q7" s="12">
        <f>IF(OR(N7="",P7=""),"",IF(IF(O7="Daily",D7-H7,D7-L7)&lt;=0.000000001,0,MAX(ROUNDUP(N7/P7-0.000000001,0)-1,0)))</f>
        <v>10</v>
      </c>
      <c r="R7" s="9" t="str">
        <f>IF(Q7="","",IF(Q7=0,"Red",IF(Q7&lt;=2,"Amber","Green")))</f>
        <v>Green</v>
      </c>
      <c r="S7" s="13">
        <f>IF(D7="","",(F7-D7)/F7*100)</f>
        <v>0</v>
      </c>
      <c r="T7" s="13">
        <f>IF(D7="","",(F7-D7)/D7*100)</f>
        <v>0</v>
      </c>
    </row>
    <row r="8">
      <c r="A8" s="9" t="n">
        <v>3</v>
      </c>
      <c r="B8" s="10" t="n"/>
      <c r="C8" s="5" t="n">
        <v>15480</v>
      </c>
      <c r="D8" s="5" t="n">
        <v>15600</v>
      </c>
      <c r="E8" s="5" t="n">
        <v>15900</v>
      </c>
      <c r="F8" s="11">
        <f>IF(D8="","",MAX(N('Example settings'!$B$4),$C$6:C8,$D$6:D8,IF('Example settings'!$B$11="Intraday equity high",MAX(0,$E$6:E8),0)))</f>
        <v>15900</v>
      </c>
      <c r="G8" s="11">
        <f>IF(OR(D8="",C8="",'Example settings'!$B$5=""),"",'Example settings'!$B$5/100*IF('Example settings'!$B$6="Start-of-day equity",C8,'Example settings'!$B$4))</f>
        <v>580.5</v>
      </c>
      <c r="H8" s="11">
        <f>IF(G8="","",C8-G8)</f>
        <v>14899.5</v>
      </c>
      <c r="I8" s="11">
        <f>IF(H8="","",MAX(D8-H8,0))</f>
        <v>700.5</v>
      </c>
      <c r="J8" s="11">
        <f>IF(OR(D8="",'Example settings'!$B$7=""),"",'Example settings'!$B$4-'Example settings'!$B$7/100*'Example settings'!$B$4)</f>
        <v>13950</v>
      </c>
      <c r="K8" s="11">
        <f>IF(OR(D8="",'Example settings'!$B$7=""),"",IF('Example settings'!$B$9="Yes",MIN(F8-'Example settings'!$B$7/100*'Example settings'!$B$4,'Example settings'!$B$4),F8-'Example settings'!$B$7/100*'Example settings'!$B$4))</f>
        <v>14850</v>
      </c>
      <c r="L8" s="11">
        <f>IF(J8="","",IF('Example settings'!$B$8="Trailing",K8,J8))</f>
        <v>14850</v>
      </c>
      <c r="M8" s="11">
        <f>IF(L8="","",MAX(D8-L8,0))</f>
        <v>750</v>
      </c>
      <c r="N8" s="11">
        <f>IF(AND(I8="",M8=""),"",IF(I8="",M8,IF(M8="",I8,MIN(I8,M8))))</f>
        <v>700.5</v>
      </c>
      <c r="O8" s="9" t="str">
        <f>IF(N8="","",IF(I8="","Max loss",IF(M8="","Daily",IF(I8&lt;=M8,"Daily","Max loss"))))</f>
        <v>Daily</v>
      </c>
      <c r="P8" s="11">
        <f>IF(OR(D8="",'Example settings'!$B$10=""),"",'Example settings'!$B$10/100*D8)</f>
        <v>78</v>
      </c>
      <c r="Q8" s="12">
        <f>IF(OR(N8="",P8=""),"",IF(IF(O8="Daily",D8-H8,D8-L8)&lt;=0.000000001,0,MAX(ROUNDUP(N8/P8-0.000000001,0)-1,0)))</f>
        <v>8</v>
      </c>
      <c r="R8" s="9" t="str">
        <f>IF(Q8="","",IF(Q8=0,"Red",IF(Q8&lt;=2,"Amber","Green")))</f>
        <v>Green</v>
      </c>
      <c r="S8" s="13">
        <f>IF(D8="","",(F8-D8)/F8*100)</f>
        <v>1.8867924528301887</v>
      </c>
      <c r="T8" s="13">
        <f>IF(D8="","",(F8-D8)/D8*100)</f>
        <v>1.9230769230769231</v>
      </c>
    </row>
    <row r="9">
      <c r="A9" s="9" t="n">
        <v>4</v>
      </c>
      <c r="B9" s="10" t="n"/>
      <c r="C9" s="5" t="n">
        <v>15600</v>
      </c>
      <c r="D9" s="5" t="n">
        <v>15240</v>
      </c>
      <c r="E9" s="5" t="n"/>
      <c r="F9" s="11">
        <f>IF(D9="","",MAX(N('Example settings'!$B$4),$C$6:C9,$D$6:D9,IF('Example settings'!$B$11="Intraday equity high",MAX(0,$E$6:E9),0)))</f>
        <v>15900</v>
      </c>
      <c r="G9" s="11">
        <f>IF(OR(D9="",C9="",'Example settings'!$B$5=""),"",'Example settings'!$B$5/100*IF('Example settings'!$B$6="Start-of-day equity",C9,'Example settings'!$B$4))</f>
        <v>585</v>
      </c>
      <c r="H9" s="11">
        <f>IF(G9="","",C9-G9)</f>
        <v>15015</v>
      </c>
      <c r="I9" s="11">
        <f>IF(H9="","",MAX(D9-H9,0))</f>
        <v>225</v>
      </c>
      <c r="J9" s="11">
        <f>IF(OR(D9="",'Example settings'!$B$7=""),"",'Example settings'!$B$4-'Example settings'!$B$7/100*'Example settings'!$B$4)</f>
        <v>13950</v>
      </c>
      <c r="K9" s="11">
        <f>IF(OR(D9="",'Example settings'!$B$7=""),"",IF('Example settings'!$B$9="Yes",MIN(F9-'Example settings'!$B$7/100*'Example settings'!$B$4,'Example settings'!$B$4),F9-'Example settings'!$B$7/100*'Example settings'!$B$4))</f>
        <v>14850</v>
      </c>
      <c r="L9" s="11">
        <f>IF(J9="","",IF('Example settings'!$B$8="Trailing",K9,J9))</f>
        <v>14850</v>
      </c>
      <c r="M9" s="11">
        <f>IF(L9="","",MAX(D9-L9,0))</f>
        <v>390</v>
      </c>
      <c r="N9" s="11">
        <f>IF(AND(I9="",M9=""),"",IF(I9="",M9,IF(M9="",I9,MIN(I9,M9))))</f>
        <v>225</v>
      </c>
      <c r="O9" s="9" t="str">
        <f>IF(N9="","",IF(I9="","Max loss",IF(M9="","Daily",IF(I9&lt;=M9,"Daily","Max loss"))))</f>
        <v>Daily</v>
      </c>
      <c r="P9" s="11">
        <f>IF(OR(D9="",'Example settings'!$B$10=""),"",'Example settings'!$B$10/100*D9)</f>
        <v>76.2</v>
      </c>
      <c r="Q9" s="12">
        <f>IF(OR(N9="",P9=""),"",IF(IF(O9="Daily",D9-H9,D9-L9)&lt;=0.000000001,0,MAX(ROUNDUP(N9/P9-0.000000001,0)-1,0)))</f>
        <v>2</v>
      </c>
      <c r="R9" s="9" t="str">
        <f>IF(Q9="","",IF(Q9=0,"Red",IF(Q9&lt;=2,"Amber","Green")))</f>
        <v>Amber</v>
      </c>
      <c r="S9" s="13">
        <f>IF(D9="","",(F9-D9)/F9*100)</f>
        <v>4.150943396226415</v>
      </c>
      <c r="T9" s="13">
        <f>IF(D9="","",(F9-D9)/D9*100)</f>
        <v>4.330708661417323</v>
      </c>
    </row>
    <row r="10">
      <c r="A10" s="9" t="n">
        <v>5</v>
      </c>
      <c r="B10" s="10" t="n"/>
      <c r="C10" s="5" t="n">
        <v>15240</v>
      </c>
      <c r="D10" s="5" t="n">
        <v>15330</v>
      </c>
      <c r="E10" s="5" t="n"/>
      <c r="F10" s="11">
        <f>IF(D10="","",MAX(N('Example settings'!$B$4),$C$6:C10,$D$6:D10,IF('Example settings'!$B$11="Intraday equity high",MAX(0,$E$6:E10),0)))</f>
        <v>15900</v>
      </c>
      <c r="G10" s="11">
        <f>IF(OR(D10="",C10="",'Example settings'!$B$5=""),"",'Example settings'!$B$5/100*IF('Example settings'!$B$6="Start-of-day equity",C10,'Example settings'!$B$4))</f>
        <v>571.5</v>
      </c>
      <c r="H10" s="11">
        <f>IF(G10="","",C10-G10)</f>
        <v>14668.5</v>
      </c>
      <c r="I10" s="11">
        <f>IF(H10="","",MAX(D10-H10,0))</f>
        <v>661.5</v>
      </c>
      <c r="J10" s="11">
        <f>IF(OR(D10="",'Example settings'!$B$7=""),"",'Example settings'!$B$4-'Example settings'!$B$7/100*'Example settings'!$B$4)</f>
        <v>13950</v>
      </c>
      <c r="K10" s="11">
        <f>IF(OR(D10="",'Example settings'!$B$7=""),"",IF('Example settings'!$B$9="Yes",MIN(F10-'Example settings'!$B$7/100*'Example settings'!$B$4,'Example settings'!$B$4),F10-'Example settings'!$B$7/100*'Example settings'!$B$4))</f>
        <v>14850</v>
      </c>
      <c r="L10" s="11">
        <f>IF(J10="","",IF('Example settings'!$B$8="Trailing",K10,J10))</f>
        <v>14850</v>
      </c>
      <c r="M10" s="11">
        <f>IF(L10="","",MAX(D10-L10,0))</f>
        <v>480</v>
      </c>
      <c r="N10" s="11">
        <f>IF(AND(I10="",M10=""),"",IF(I10="",M10,IF(M10="",I10,MIN(I10,M10))))</f>
        <v>480</v>
      </c>
      <c r="O10" s="9" t="str">
        <f>IF(N10="","",IF(I10="","Max loss",IF(M10="","Daily",IF(I10&lt;=M10,"Daily","Max loss"))))</f>
        <v>Max loss</v>
      </c>
      <c r="P10" s="11">
        <f>IF(OR(D10="",'Example settings'!$B$10=""),"",'Example settings'!$B$10/100*D10)</f>
        <v>76.65</v>
      </c>
      <c r="Q10" s="12">
        <f>IF(OR(N10="",P10=""),"",IF(IF(O10="Daily",D10-H10,D10-L10)&lt;=0.000000001,0,MAX(ROUNDUP(N10/P10-0.000000001,0)-1,0)))</f>
        <v>6</v>
      </c>
      <c r="R10" s="9" t="str">
        <f>IF(Q10="","",IF(Q10=0,"Red",IF(Q10&lt;=2,"Amber","Green")))</f>
        <v>Green</v>
      </c>
      <c r="S10" s="13">
        <f>IF(D10="","",(F10-D10)/F10*100)</f>
        <v>3.5849056603773586</v>
      </c>
      <c r="T10" s="13">
        <f>IF(D10="","",(F10-D10)/D10*100)</f>
        <v>3.7181996086105675</v>
      </c>
    </row>
    <row r="11">
      <c r="A11" s="9" t="n">
        <v>6</v>
      </c>
      <c r="B11" s="10" t="n"/>
      <c r="C11" s="5" t="n"/>
      <c r="D11" s="5" t="n"/>
      <c r="E11" s="5" t="n"/>
      <c r="F11" s="11" t="str">
        <f>IF(D11="","",MAX(N('Example settings'!$B$4),$C$6:C11,$D$6:D11,IF('Example settings'!$B$11="Intraday equity high",MAX(0,$E$6:E11),0)))</f>
        <v/>
      </c>
      <c r="G11" s="11" t="str">
        <f>IF(OR(D11="",C11="",'Example settings'!$B$5=""),"",'Example settings'!$B$5/100*IF('Example settings'!$B$6="Start-of-day equity",C11,'Example settings'!$B$4))</f>
        <v/>
      </c>
      <c r="H11" s="11" t="str">
        <f>IF(G11="","",C11-G11)</f>
        <v/>
      </c>
      <c r="I11" s="11" t="str">
        <f>IF(H11="","",MAX(D11-H11,0))</f>
        <v/>
      </c>
      <c r="J11" s="11" t="str">
        <f>IF(OR(D11="",'Example settings'!$B$7=""),"",'Example settings'!$B$4-'Example settings'!$B$7/100*'Example settings'!$B$4)</f>
        <v/>
      </c>
      <c r="K11" s="11" t="str">
        <f>IF(OR(D11="",'Example settings'!$B$7=""),"",IF('Example settings'!$B$9="Yes",MIN(F11-'Example settings'!$B$7/100*'Example settings'!$B$4,'Example settings'!$B$4),F11-'Example settings'!$B$7/100*'Example settings'!$B$4))</f>
        <v/>
      </c>
      <c r="L11" s="11" t="str">
        <f>IF(J11="","",IF('Example settings'!$B$8="Trailing",K11,J11))</f>
        <v/>
      </c>
      <c r="M11" s="11" t="str">
        <f>IF(L11="","",MAX(D11-L11,0))</f>
        <v/>
      </c>
      <c r="N11" s="11" t="str">
        <f>IF(AND(I11="",M11=""),"",IF(I11="",M11,IF(M11="",I11,MIN(I11,M11))))</f>
        <v/>
      </c>
      <c r="O11" s="9" t="str">
        <f>IF(N11="","",IF(I11="","Max loss",IF(M11="","Daily",IF(I11&lt;=M11,"Daily","Max loss"))))</f>
        <v/>
      </c>
      <c r="P11" s="11" t="str">
        <f>IF(OR(D11="",'Example settings'!$B$10=""),"",'Example settings'!$B$10/100*D11)</f>
        <v/>
      </c>
      <c r="Q11" s="12" t="str">
        <f>IF(OR(N11="",P11=""),"",IF(IF(O11="Daily",D11-H11,D11-L11)&lt;=0.000000001,0,MAX(ROUNDUP(N11/P11-0.000000001,0)-1,0)))</f>
        <v/>
      </c>
      <c r="R11" s="9" t="str">
        <f>IF(Q11="","",IF(Q11=0,"Red",IF(Q11&lt;=2,"Amber","Green")))</f>
        <v/>
      </c>
      <c r="S11" s="13" t="str">
        <f>IF(D11="","",(F11-D11)/F11*100)</f>
        <v/>
      </c>
      <c r="T11" s="13" t="str">
        <f>IF(D11="","",(F11-D11)/D11*100)</f>
        <v/>
      </c>
    </row>
    <row r="12">
      <c r="A12" s="9" t="n">
        <v>7</v>
      </c>
      <c r="B12" s="10" t="n"/>
      <c r="C12" s="5" t="n"/>
      <c r="D12" s="5" t="n"/>
      <c r="E12" s="5" t="n"/>
      <c r="F12" s="11" t="str">
        <f>IF(D12="","",MAX(N('Example settings'!$B$4),$C$6:C12,$D$6:D12,IF('Example settings'!$B$11="Intraday equity high",MAX(0,$E$6:E12),0)))</f>
        <v/>
      </c>
      <c r="G12" s="11" t="str">
        <f>IF(OR(D12="",C12="",'Example settings'!$B$5=""),"",'Example settings'!$B$5/100*IF('Example settings'!$B$6="Start-of-day equity",C12,'Example settings'!$B$4))</f>
        <v/>
      </c>
      <c r="H12" s="11" t="str">
        <f>IF(G12="","",C12-G12)</f>
        <v/>
      </c>
      <c r="I12" s="11" t="str">
        <f>IF(H12="","",MAX(D12-H12,0))</f>
        <v/>
      </c>
      <c r="J12" s="11" t="str">
        <f>IF(OR(D12="",'Example settings'!$B$7=""),"",'Example settings'!$B$4-'Example settings'!$B$7/100*'Example settings'!$B$4)</f>
        <v/>
      </c>
      <c r="K12" s="11" t="str">
        <f>IF(OR(D12="",'Example settings'!$B$7=""),"",IF('Example settings'!$B$9="Yes",MIN(F12-'Example settings'!$B$7/100*'Example settings'!$B$4,'Example settings'!$B$4),F12-'Example settings'!$B$7/100*'Example settings'!$B$4))</f>
        <v/>
      </c>
      <c r="L12" s="11" t="str">
        <f>IF(J12="","",IF('Example settings'!$B$8="Trailing",K12,J12))</f>
        <v/>
      </c>
      <c r="M12" s="11" t="str">
        <f>IF(L12="","",MAX(D12-L12,0))</f>
        <v/>
      </c>
      <c r="N12" s="11" t="str">
        <f>IF(AND(I12="",M12=""),"",IF(I12="",M12,IF(M12="",I12,MIN(I12,M12))))</f>
        <v/>
      </c>
      <c r="O12" s="9" t="str">
        <f>IF(N12="","",IF(I12="","Max loss",IF(M12="","Daily",IF(I12&lt;=M12,"Daily","Max loss"))))</f>
        <v/>
      </c>
      <c r="P12" s="11" t="str">
        <f>IF(OR(D12="",'Example settings'!$B$10=""),"",'Example settings'!$B$10/100*D12)</f>
        <v/>
      </c>
      <c r="Q12" s="12" t="str">
        <f>IF(OR(N12="",P12=""),"",IF(IF(O12="Daily",D12-H12,D12-L12)&lt;=0.000000001,0,MAX(ROUNDUP(N12/P12-0.000000001,0)-1,0)))</f>
        <v/>
      </c>
      <c r="R12" s="9" t="str">
        <f>IF(Q12="","",IF(Q12=0,"Red",IF(Q12&lt;=2,"Amber","Green")))</f>
        <v/>
      </c>
      <c r="S12" s="13" t="str">
        <f>IF(D12="","",(F12-D12)/F12*100)</f>
        <v/>
      </c>
      <c r="T12" s="13" t="str">
        <f>IF(D12="","",(F12-D12)/D12*100)</f>
        <v/>
      </c>
    </row>
    <row r="13">
      <c r="A13" s="9" t="n">
        <v>8</v>
      </c>
      <c r="B13" s="10" t="n"/>
      <c r="C13" s="5" t="n"/>
      <c r="D13" s="5" t="n"/>
      <c r="E13" s="5" t="n"/>
      <c r="F13" s="11" t="str">
        <f>IF(D13="","",MAX(N('Example settings'!$B$4),$C$6:C13,$D$6:D13,IF('Example settings'!$B$11="Intraday equity high",MAX(0,$E$6:E13),0)))</f>
        <v/>
      </c>
      <c r="G13" s="11" t="str">
        <f>IF(OR(D13="",C13="",'Example settings'!$B$5=""),"",'Example settings'!$B$5/100*IF('Example settings'!$B$6="Start-of-day equity",C13,'Example settings'!$B$4))</f>
        <v/>
      </c>
      <c r="H13" s="11" t="str">
        <f>IF(G13="","",C13-G13)</f>
        <v/>
      </c>
      <c r="I13" s="11" t="str">
        <f>IF(H13="","",MAX(D13-H13,0))</f>
        <v/>
      </c>
      <c r="J13" s="11" t="str">
        <f>IF(OR(D13="",'Example settings'!$B$7=""),"",'Example settings'!$B$4-'Example settings'!$B$7/100*'Example settings'!$B$4)</f>
        <v/>
      </c>
      <c r="K13" s="11" t="str">
        <f>IF(OR(D13="",'Example settings'!$B$7=""),"",IF('Example settings'!$B$9="Yes",MIN(F13-'Example settings'!$B$7/100*'Example settings'!$B$4,'Example settings'!$B$4),F13-'Example settings'!$B$7/100*'Example settings'!$B$4))</f>
        <v/>
      </c>
      <c r="L13" s="11" t="str">
        <f>IF(J13="","",IF('Example settings'!$B$8="Trailing",K13,J13))</f>
        <v/>
      </c>
      <c r="M13" s="11" t="str">
        <f>IF(L13="","",MAX(D13-L13,0))</f>
        <v/>
      </c>
      <c r="N13" s="11" t="str">
        <f>IF(AND(I13="",M13=""),"",IF(I13="",M13,IF(M13="",I13,MIN(I13,M13))))</f>
        <v/>
      </c>
      <c r="O13" s="9" t="str">
        <f>IF(N13="","",IF(I13="","Max loss",IF(M13="","Daily",IF(I13&lt;=M13,"Daily","Max loss"))))</f>
        <v/>
      </c>
      <c r="P13" s="11" t="str">
        <f>IF(OR(D13="",'Example settings'!$B$10=""),"",'Example settings'!$B$10/100*D13)</f>
        <v/>
      </c>
      <c r="Q13" s="12" t="str">
        <f>IF(OR(N13="",P13=""),"",IF(IF(O13="Daily",D13-H13,D13-L13)&lt;=0.000000001,0,MAX(ROUNDUP(N13/P13-0.000000001,0)-1,0)))</f>
        <v/>
      </c>
      <c r="R13" s="9" t="str">
        <f>IF(Q13="","",IF(Q13=0,"Red",IF(Q13&lt;=2,"Amber","Green")))</f>
        <v/>
      </c>
      <c r="S13" s="13" t="str">
        <f>IF(D13="","",(F13-D13)/F13*100)</f>
        <v/>
      </c>
      <c r="T13" s="13" t="str">
        <f>IF(D13="","",(F13-D13)/D13*100)</f>
        <v/>
      </c>
    </row>
    <row r="14">
      <c r="A14" s="9" t="n">
        <v>9</v>
      </c>
      <c r="B14" s="10" t="n"/>
      <c r="C14" s="5" t="n"/>
      <c r="D14" s="5" t="n"/>
      <c r="E14" s="5" t="n"/>
      <c r="F14" s="11" t="str">
        <f>IF(D14="","",MAX(N('Example settings'!$B$4),$C$6:C14,$D$6:D14,IF('Example settings'!$B$11="Intraday equity high",MAX(0,$E$6:E14),0)))</f>
        <v/>
      </c>
      <c r="G14" s="11" t="str">
        <f>IF(OR(D14="",C14="",'Example settings'!$B$5=""),"",'Example settings'!$B$5/100*IF('Example settings'!$B$6="Start-of-day equity",C14,'Example settings'!$B$4))</f>
        <v/>
      </c>
      <c r="H14" s="11" t="str">
        <f>IF(G14="","",C14-G14)</f>
        <v/>
      </c>
      <c r="I14" s="11" t="str">
        <f>IF(H14="","",MAX(D14-H14,0))</f>
        <v/>
      </c>
      <c r="J14" s="11" t="str">
        <f>IF(OR(D14="",'Example settings'!$B$7=""),"",'Example settings'!$B$4-'Example settings'!$B$7/100*'Example settings'!$B$4)</f>
        <v/>
      </c>
      <c r="K14" s="11" t="str">
        <f>IF(OR(D14="",'Example settings'!$B$7=""),"",IF('Example settings'!$B$9="Yes",MIN(F14-'Example settings'!$B$7/100*'Example settings'!$B$4,'Example settings'!$B$4),F14-'Example settings'!$B$7/100*'Example settings'!$B$4))</f>
        <v/>
      </c>
      <c r="L14" s="11" t="str">
        <f>IF(J14="","",IF('Example settings'!$B$8="Trailing",K14,J14))</f>
        <v/>
      </c>
      <c r="M14" s="11" t="str">
        <f>IF(L14="","",MAX(D14-L14,0))</f>
        <v/>
      </c>
      <c r="N14" s="11" t="str">
        <f>IF(AND(I14="",M14=""),"",IF(I14="",M14,IF(M14="",I14,MIN(I14,M14))))</f>
        <v/>
      </c>
      <c r="O14" s="9" t="str">
        <f>IF(N14="","",IF(I14="","Max loss",IF(M14="","Daily",IF(I14&lt;=M14,"Daily","Max loss"))))</f>
        <v/>
      </c>
      <c r="P14" s="11" t="str">
        <f>IF(OR(D14="",'Example settings'!$B$10=""),"",'Example settings'!$B$10/100*D14)</f>
        <v/>
      </c>
      <c r="Q14" s="12" t="str">
        <f>IF(OR(N14="",P14=""),"",IF(IF(O14="Daily",D14-H14,D14-L14)&lt;=0.000000001,0,MAX(ROUNDUP(N14/P14-0.000000001,0)-1,0)))</f>
        <v/>
      </c>
      <c r="R14" s="9" t="str">
        <f>IF(Q14="","",IF(Q14=0,"Red",IF(Q14&lt;=2,"Amber","Green")))</f>
        <v/>
      </c>
      <c r="S14" s="13" t="str">
        <f>IF(D14="","",(F14-D14)/F14*100)</f>
        <v/>
      </c>
      <c r="T14" s="13" t="str">
        <f>IF(D14="","",(F14-D14)/D14*100)</f>
        <v/>
      </c>
    </row>
    <row r="15">
      <c r="A15" s="9" t="n">
        <v>10</v>
      </c>
      <c r="B15" s="10" t="n"/>
      <c r="C15" s="5" t="n"/>
      <c r="D15" s="5" t="n"/>
      <c r="E15" s="5" t="n"/>
      <c r="F15" s="11" t="str">
        <f>IF(D15="","",MAX(N('Example settings'!$B$4),$C$6:C15,$D$6:D15,IF('Example settings'!$B$11="Intraday equity high",MAX(0,$E$6:E15),0)))</f>
        <v/>
      </c>
      <c r="G15" s="11" t="str">
        <f>IF(OR(D15="",C15="",'Example settings'!$B$5=""),"",'Example settings'!$B$5/100*IF('Example settings'!$B$6="Start-of-day equity",C15,'Example settings'!$B$4))</f>
        <v/>
      </c>
      <c r="H15" s="11" t="str">
        <f>IF(G15="","",C15-G15)</f>
        <v/>
      </c>
      <c r="I15" s="11" t="str">
        <f>IF(H15="","",MAX(D15-H15,0))</f>
        <v/>
      </c>
      <c r="J15" s="11" t="str">
        <f>IF(OR(D15="",'Example settings'!$B$7=""),"",'Example settings'!$B$4-'Example settings'!$B$7/100*'Example settings'!$B$4)</f>
        <v/>
      </c>
      <c r="K15" s="11" t="str">
        <f>IF(OR(D15="",'Example settings'!$B$7=""),"",IF('Example settings'!$B$9="Yes",MIN(F15-'Example settings'!$B$7/100*'Example settings'!$B$4,'Example settings'!$B$4),F15-'Example settings'!$B$7/100*'Example settings'!$B$4))</f>
        <v/>
      </c>
      <c r="L15" s="11" t="str">
        <f>IF(J15="","",IF('Example settings'!$B$8="Trailing",K15,J15))</f>
        <v/>
      </c>
      <c r="M15" s="11" t="str">
        <f>IF(L15="","",MAX(D15-L15,0))</f>
        <v/>
      </c>
      <c r="N15" s="11" t="str">
        <f>IF(AND(I15="",M15=""),"",IF(I15="",M15,IF(M15="",I15,MIN(I15,M15))))</f>
        <v/>
      </c>
      <c r="O15" s="9" t="str">
        <f>IF(N15="","",IF(I15="","Max loss",IF(M15="","Daily",IF(I15&lt;=M15,"Daily","Max loss"))))</f>
        <v/>
      </c>
      <c r="P15" s="11" t="str">
        <f>IF(OR(D15="",'Example settings'!$B$10=""),"",'Example settings'!$B$10/100*D15)</f>
        <v/>
      </c>
      <c r="Q15" s="12" t="str">
        <f>IF(OR(N15="",P15=""),"",IF(IF(O15="Daily",D15-H15,D15-L15)&lt;=0.000000001,0,MAX(ROUNDUP(N15/P15-0.000000001,0)-1,0)))</f>
        <v/>
      </c>
      <c r="R15" s="9" t="str">
        <f>IF(Q15="","",IF(Q15=0,"Red",IF(Q15&lt;=2,"Amber","Green")))</f>
        <v/>
      </c>
      <c r="S15" s="13" t="str">
        <f>IF(D15="","",(F15-D15)/F15*100)</f>
        <v/>
      </c>
      <c r="T15" s="13" t="str">
        <f>IF(D15="","",(F15-D15)/D15*100)</f>
        <v/>
      </c>
    </row>
    <row r="16">
      <c r="A16" s="9" t="n">
        <v>11</v>
      </c>
      <c r="B16" s="10" t="n"/>
      <c r="C16" s="5" t="n"/>
      <c r="D16" s="5" t="n"/>
      <c r="E16" s="5" t="n"/>
      <c r="F16" s="11" t="str">
        <f>IF(D16="","",MAX(N('Example settings'!$B$4),$C$6:C16,$D$6:D16,IF('Example settings'!$B$11="Intraday equity high",MAX(0,$E$6:E16),0)))</f>
        <v/>
      </c>
      <c r="G16" s="11" t="str">
        <f>IF(OR(D16="",C16="",'Example settings'!$B$5=""),"",'Example settings'!$B$5/100*IF('Example settings'!$B$6="Start-of-day equity",C16,'Example settings'!$B$4))</f>
        <v/>
      </c>
      <c r="H16" s="11" t="str">
        <f>IF(G16="","",C16-G16)</f>
        <v/>
      </c>
      <c r="I16" s="11" t="str">
        <f>IF(H16="","",MAX(D16-H16,0))</f>
        <v/>
      </c>
      <c r="J16" s="11" t="str">
        <f>IF(OR(D16="",'Example settings'!$B$7=""),"",'Example settings'!$B$4-'Example settings'!$B$7/100*'Example settings'!$B$4)</f>
        <v/>
      </c>
      <c r="K16" s="11" t="str">
        <f>IF(OR(D16="",'Example settings'!$B$7=""),"",IF('Example settings'!$B$9="Yes",MIN(F16-'Example settings'!$B$7/100*'Example settings'!$B$4,'Example settings'!$B$4),F16-'Example settings'!$B$7/100*'Example settings'!$B$4))</f>
        <v/>
      </c>
      <c r="L16" s="11" t="str">
        <f>IF(J16="","",IF('Example settings'!$B$8="Trailing",K16,J16))</f>
        <v/>
      </c>
      <c r="M16" s="11" t="str">
        <f>IF(L16="","",MAX(D16-L16,0))</f>
        <v/>
      </c>
      <c r="N16" s="11" t="str">
        <f>IF(AND(I16="",M16=""),"",IF(I16="",M16,IF(M16="",I16,MIN(I16,M16))))</f>
        <v/>
      </c>
      <c r="O16" s="9" t="str">
        <f>IF(N16="","",IF(I16="","Max loss",IF(M16="","Daily",IF(I16&lt;=M16,"Daily","Max loss"))))</f>
        <v/>
      </c>
      <c r="P16" s="11" t="str">
        <f>IF(OR(D16="",'Example settings'!$B$10=""),"",'Example settings'!$B$10/100*D16)</f>
        <v/>
      </c>
      <c r="Q16" s="12" t="str">
        <f>IF(OR(N16="",P16=""),"",IF(IF(O16="Daily",D16-H16,D16-L16)&lt;=0.000000001,0,MAX(ROUNDUP(N16/P16-0.000000001,0)-1,0)))</f>
        <v/>
      </c>
      <c r="R16" s="9" t="str">
        <f>IF(Q16="","",IF(Q16=0,"Red",IF(Q16&lt;=2,"Amber","Green")))</f>
        <v/>
      </c>
      <c r="S16" s="13" t="str">
        <f>IF(D16="","",(F16-D16)/F16*100)</f>
        <v/>
      </c>
      <c r="T16" s="13" t="str">
        <f>IF(D16="","",(F16-D16)/D16*100)</f>
        <v/>
      </c>
    </row>
    <row r="17">
      <c r="A17" s="9" t="n">
        <v>12</v>
      </c>
      <c r="B17" s="10" t="n"/>
      <c r="C17" s="5" t="n"/>
      <c r="D17" s="5" t="n"/>
      <c r="E17" s="5" t="n"/>
      <c r="F17" s="11" t="str">
        <f>IF(D17="","",MAX(N('Example settings'!$B$4),$C$6:C17,$D$6:D17,IF('Example settings'!$B$11="Intraday equity high",MAX(0,$E$6:E17),0)))</f>
        <v/>
      </c>
      <c r="G17" s="11" t="str">
        <f>IF(OR(D17="",C17="",'Example settings'!$B$5=""),"",'Example settings'!$B$5/100*IF('Example settings'!$B$6="Start-of-day equity",C17,'Example settings'!$B$4))</f>
        <v/>
      </c>
      <c r="H17" s="11" t="str">
        <f>IF(G17="","",C17-G17)</f>
        <v/>
      </c>
      <c r="I17" s="11" t="str">
        <f>IF(H17="","",MAX(D17-H17,0))</f>
        <v/>
      </c>
      <c r="J17" s="11" t="str">
        <f>IF(OR(D17="",'Example settings'!$B$7=""),"",'Example settings'!$B$4-'Example settings'!$B$7/100*'Example settings'!$B$4)</f>
        <v/>
      </c>
      <c r="K17" s="11" t="str">
        <f>IF(OR(D17="",'Example settings'!$B$7=""),"",IF('Example settings'!$B$9="Yes",MIN(F17-'Example settings'!$B$7/100*'Example settings'!$B$4,'Example settings'!$B$4),F17-'Example settings'!$B$7/100*'Example settings'!$B$4))</f>
        <v/>
      </c>
      <c r="L17" s="11" t="str">
        <f>IF(J17="","",IF('Example settings'!$B$8="Trailing",K17,J17))</f>
        <v/>
      </c>
      <c r="M17" s="11" t="str">
        <f>IF(L17="","",MAX(D17-L17,0))</f>
        <v/>
      </c>
      <c r="N17" s="11" t="str">
        <f>IF(AND(I17="",M17=""),"",IF(I17="",M17,IF(M17="",I17,MIN(I17,M17))))</f>
        <v/>
      </c>
      <c r="O17" s="9" t="str">
        <f>IF(N17="","",IF(I17="","Max loss",IF(M17="","Daily",IF(I17&lt;=M17,"Daily","Max loss"))))</f>
        <v/>
      </c>
      <c r="P17" s="11" t="str">
        <f>IF(OR(D17="",'Example settings'!$B$10=""),"",'Example settings'!$B$10/100*D17)</f>
        <v/>
      </c>
      <c r="Q17" s="12" t="str">
        <f>IF(OR(N17="",P17=""),"",IF(IF(O17="Daily",D17-H17,D17-L17)&lt;=0.000000001,0,MAX(ROUNDUP(N17/P17-0.000000001,0)-1,0)))</f>
        <v/>
      </c>
      <c r="R17" s="9" t="str">
        <f>IF(Q17="","",IF(Q17=0,"Red",IF(Q17&lt;=2,"Amber","Green")))</f>
        <v/>
      </c>
      <c r="S17" s="13" t="str">
        <f>IF(D17="","",(F17-D17)/F17*100)</f>
        <v/>
      </c>
      <c r="T17" s="13" t="str">
        <f>IF(D17="","",(F17-D17)/D17*100)</f>
        <v/>
      </c>
    </row>
    <row r="18">
      <c r="A18" s="9" t="n">
        <v>13</v>
      </c>
      <c r="B18" s="10" t="n"/>
      <c r="C18" s="5" t="n"/>
      <c r="D18" s="5" t="n"/>
      <c r="E18" s="5" t="n"/>
      <c r="F18" s="11" t="str">
        <f>IF(D18="","",MAX(N('Example settings'!$B$4),$C$6:C18,$D$6:D18,IF('Example settings'!$B$11="Intraday equity high",MAX(0,$E$6:E18),0)))</f>
        <v/>
      </c>
      <c r="G18" s="11" t="str">
        <f>IF(OR(D18="",C18="",'Example settings'!$B$5=""),"",'Example settings'!$B$5/100*IF('Example settings'!$B$6="Start-of-day equity",C18,'Example settings'!$B$4))</f>
        <v/>
      </c>
      <c r="H18" s="11" t="str">
        <f>IF(G18="","",C18-G18)</f>
        <v/>
      </c>
      <c r="I18" s="11" t="str">
        <f>IF(H18="","",MAX(D18-H18,0))</f>
        <v/>
      </c>
      <c r="J18" s="11" t="str">
        <f>IF(OR(D18="",'Example settings'!$B$7=""),"",'Example settings'!$B$4-'Example settings'!$B$7/100*'Example settings'!$B$4)</f>
        <v/>
      </c>
      <c r="K18" s="11" t="str">
        <f>IF(OR(D18="",'Example settings'!$B$7=""),"",IF('Example settings'!$B$9="Yes",MIN(F18-'Example settings'!$B$7/100*'Example settings'!$B$4,'Example settings'!$B$4),F18-'Example settings'!$B$7/100*'Example settings'!$B$4))</f>
        <v/>
      </c>
      <c r="L18" s="11" t="str">
        <f>IF(J18="","",IF('Example settings'!$B$8="Trailing",K18,J18))</f>
        <v/>
      </c>
      <c r="M18" s="11" t="str">
        <f>IF(L18="","",MAX(D18-L18,0))</f>
        <v/>
      </c>
      <c r="N18" s="11" t="str">
        <f>IF(AND(I18="",M18=""),"",IF(I18="",M18,IF(M18="",I18,MIN(I18,M18))))</f>
        <v/>
      </c>
      <c r="O18" s="9" t="str">
        <f>IF(N18="","",IF(I18="","Max loss",IF(M18="","Daily",IF(I18&lt;=M18,"Daily","Max loss"))))</f>
        <v/>
      </c>
      <c r="P18" s="11" t="str">
        <f>IF(OR(D18="",'Example settings'!$B$10=""),"",'Example settings'!$B$10/100*D18)</f>
        <v/>
      </c>
      <c r="Q18" s="12" t="str">
        <f>IF(OR(N18="",P18=""),"",IF(IF(O18="Daily",D18-H18,D18-L18)&lt;=0.000000001,0,MAX(ROUNDUP(N18/P18-0.000000001,0)-1,0)))</f>
        <v/>
      </c>
      <c r="R18" s="9" t="str">
        <f>IF(Q18="","",IF(Q18=0,"Red",IF(Q18&lt;=2,"Amber","Green")))</f>
        <v/>
      </c>
      <c r="S18" s="13" t="str">
        <f>IF(D18="","",(F18-D18)/F18*100)</f>
        <v/>
      </c>
      <c r="T18" s="13" t="str">
        <f>IF(D18="","",(F18-D18)/D18*100)</f>
        <v/>
      </c>
    </row>
    <row r="19">
      <c r="A19" s="9" t="n">
        <v>14</v>
      </c>
      <c r="B19" s="10" t="n"/>
      <c r="C19" s="5" t="n"/>
      <c r="D19" s="5" t="n"/>
      <c r="E19" s="5" t="n"/>
      <c r="F19" s="11" t="str">
        <f>IF(D19="","",MAX(N('Example settings'!$B$4),$C$6:C19,$D$6:D19,IF('Example settings'!$B$11="Intraday equity high",MAX(0,$E$6:E19),0)))</f>
        <v/>
      </c>
      <c r="G19" s="11" t="str">
        <f>IF(OR(D19="",C19="",'Example settings'!$B$5=""),"",'Example settings'!$B$5/100*IF('Example settings'!$B$6="Start-of-day equity",C19,'Example settings'!$B$4))</f>
        <v/>
      </c>
      <c r="H19" s="11" t="str">
        <f>IF(G19="","",C19-G19)</f>
        <v/>
      </c>
      <c r="I19" s="11" t="str">
        <f>IF(H19="","",MAX(D19-H19,0))</f>
        <v/>
      </c>
      <c r="J19" s="11" t="str">
        <f>IF(OR(D19="",'Example settings'!$B$7=""),"",'Example settings'!$B$4-'Example settings'!$B$7/100*'Example settings'!$B$4)</f>
        <v/>
      </c>
      <c r="K19" s="11" t="str">
        <f>IF(OR(D19="",'Example settings'!$B$7=""),"",IF('Example settings'!$B$9="Yes",MIN(F19-'Example settings'!$B$7/100*'Example settings'!$B$4,'Example settings'!$B$4),F19-'Example settings'!$B$7/100*'Example settings'!$B$4))</f>
        <v/>
      </c>
      <c r="L19" s="11" t="str">
        <f>IF(J19="","",IF('Example settings'!$B$8="Trailing",K19,J19))</f>
        <v/>
      </c>
      <c r="M19" s="11" t="str">
        <f>IF(L19="","",MAX(D19-L19,0))</f>
        <v/>
      </c>
      <c r="N19" s="11" t="str">
        <f>IF(AND(I19="",M19=""),"",IF(I19="",M19,IF(M19="",I19,MIN(I19,M19))))</f>
        <v/>
      </c>
      <c r="O19" s="9" t="str">
        <f>IF(N19="","",IF(I19="","Max loss",IF(M19="","Daily",IF(I19&lt;=M19,"Daily","Max loss"))))</f>
        <v/>
      </c>
      <c r="P19" s="11" t="str">
        <f>IF(OR(D19="",'Example settings'!$B$10=""),"",'Example settings'!$B$10/100*D19)</f>
        <v/>
      </c>
      <c r="Q19" s="12" t="str">
        <f>IF(OR(N19="",P19=""),"",IF(IF(O19="Daily",D19-H19,D19-L19)&lt;=0.000000001,0,MAX(ROUNDUP(N19/P19-0.000000001,0)-1,0)))</f>
        <v/>
      </c>
      <c r="R19" s="9" t="str">
        <f>IF(Q19="","",IF(Q19=0,"Red",IF(Q19&lt;=2,"Amber","Green")))</f>
        <v/>
      </c>
      <c r="S19" s="13" t="str">
        <f>IF(D19="","",(F19-D19)/F19*100)</f>
        <v/>
      </c>
      <c r="T19" s="13" t="str">
        <f>IF(D19="","",(F19-D19)/D19*100)</f>
        <v/>
      </c>
    </row>
    <row r="20">
      <c r="A20" s="9" t="n">
        <v>15</v>
      </c>
      <c r="B20" s="10" t="n"/>
      <c r="C20" s="5" t="n"/>
      <c r="D20" s="5" t="n"/>
      <c r="E20" s="5" t="n"/>
      <c r="F20" s="11" t="str">
        <f>IF(D20="","",MAX(N('Example settings'!$B$4),$C$6:C20,$D$6:D20,IF('Example settings'!$B$11="Intraday equity high",MAX(0,$E$6:E20),0)))</f>
        <v/>
      </c>
      <c r="G20" s="11" t="str">
        <f>IF(OR(D20="",C20="",'Example settings'!$B$5=""),"",'Example settings'!$B$5/100*IF('Example settings'!$B$6="Start-of-day equity",C20,'Example settings'!$B$4))</f>
        <v/>
      </c>
      <c r="H20" s="11" t="str">
        <f>IF(G20="","",C20-G20)</f>
        <v/>
      </c>
      <c r="I20" s="11" t="str">
        <f>IF(H20="","",MAX(D20-H20,0))</f>
        <v/>
      </c>
      <c r="J20" s="11" t="str">
        <f>IF(OR(D20="",'Example settings'!$B$7=""),"",'Example settings'!$B$4-'Example settings'!$B$7/100*'Example settings'!$B$4)</f>
        <v/>
      </c>
      <c r="K20" s="11" t="str">
        <f>IF(OR(D20="",'Example settings'!$B$7=""),"",IF('Example settings'!$B$9="Yes",MIN(F20-'Example settings'!$B$7/100*'Example settings'!$B$4,'Example settings'!$B$4),F20-'Example settings'!$B$7/100*'Example settings'!$B$4))</f>
        <v/>
      </c>
      <c r="L20" s="11" t="str">
        <f>IF(J20="","",IF('Example settings'!$B$8="Trailing",K20,J20))</f>
        <v/>
      </c>
      <c r="M20" s="11" t="str">
        <f>IF(L20="","",MAX(D20-L20,0))</f>
        <v/>
      </c>
      <c r="N20" s="11" t="str">
        <f>IF(AND(I20="",M20=""),"",IF(I20="",M20,IF(M20="",I20,MIN(I20,M20))))</f>
        <v/>
      </c>
      <c r="O20" s="9" t="str">
        <f>IF(N20="","",IF(I20="","Max loss",IF(M20="","Daily",IF(I20&lt;=M20,"Daily","Max loss"))))</f>
        <v/>
      </c>
      <c r="P20" s="11" t="str">
        <f>IF(OR(D20="",'Example settings'!$B$10=""),"",'Example settings'!$B$10/100*D20)</f>
        <v/>
      </c>
      <c r="Q20" s="12" t="str">
        <f>IF(OR(N20="",P20=""),"",IF(IF(O20="Daily",D20-H20,D20-L20)&lt;=0.000000001,0,MAX(ROUNDUP(N20/P20-0.000000001,0)-1,0)))</f>
        <v/>
      </c>
      <c r="R20" s="9" t="str">
        <f>IF(Q20="","",IF(Q20=0,"Red",IF(Q20&lt;=2,"Amber","Green")))</f>
        <v/>
      </c>
      <c r="S20" s="13" t="str">
        <f>IF(D20="","",(F20-D20)/F20*100)</f>
        <v/>
      </c>
      <c r="T20" s="13" t="str">
        <f>IF(D20="","",(F20-D20)/D20*100)</f>
        <v/>
      </c>
    </row>
    <row r="21">
      <c r="A21" s="9" t="n">
        <v>16</v>
      </c>
      <c r="B21" s="10" t="n"/>
      <c r="C21" s="5" t="n"/>
      <c r="D21" s="5" t="n"/>
      <c r="E21" s="5" t="n"/>
      <c r="F21" s="11" t="str">
        <f>IF(D21="","",MAX(N('Example settings'!$B$4),$C$6:C21,$D$6:D21,IF('Example settings'!$B$11="Intraday equity high",MAX(0,$E$6:E21),0)))</f>
        <v/>
      </c>
      <c r="G21" s="11" t="str">
        <f>IF(OR(D21="",C21="",'Example settings'!$B$5=""),"",'Example settings'!$B$5/100*IF('Example settings'!$B$6="Start-of-day equity",C21,'Example settings'!$B$4))</f>
        <v/>
      </c>
      <c r="H21" s="11" t="str">
        <f>IF(G21="","",C21-G21)</f>
        <v/>
      </c>
      <c r="I21" s="11" t="str">
        <f>IF(H21="","",MAX(D21-H21,0))</f>
        <v/>
      </c>
      <c r="J21" s="11" t="str">
        <f>IF(OR(D21="",'Example settings'!$B$7=""),"",'Example settings'!$B$4-'Example settings'!$B$7/100*'Example settings'!$B$4)</f>
        <v/>
      </c>
      <c r="K21" s="11" t="str">
        <f>IF(OR(D21="",'Example settings'!$B$7=""),"",IF('Example settings'!$B$9="Yes",MIN(F21-'Example settings'!$B$7/100*'Example settings'!$B$4,'Example settings'!$B$4),F21-'Example settings'!$B$7/100*'Example settings'!$B$4))</f>
        <v/>
      </c>
      <c r="L21" s="11" t="str">
        <f>IF(J21="","",IF('Example settings'!$B$8="Trailing",K21,J21))</f>
        <v/>
      </c>
      <c r="M21" s="11" t="str">
        <f>IF(L21="","",MAX(D21-L21,0))</f>
        <v/>
      </c>
      <c r="N21" s="11" t="str">
        <f>IF(AND(I21="",M21=""),"",IF(I21="",M21,IF(M21="",I21,MIN(I21,M21))))</f>
        <v/>
      </c>
      <c r="O21" s="9" t="str">
        <f>IF(N21="","",IF(I21="","Max loss",IF(M21="","Daily",IF(I21&lt;=M21,"Daily","Max loss"))))</f>
        <v/>
      </c>
      <c r="P21" s="11" t="str">
        <f>IF(OR(D21="",'Example settings'!$B$10=""),"",'Example settings'!$B$10/100*D21)</f>
        <v/>
      </c>
      <c r="Q21" s="12" t="str">
        <f>IF(OR(N21="",P21=""),"",IF(IF(O21="Daily",D21-H21,D21-L21)&lt;=0.000000001,0,MAX(ROUNDUP(N21/P21-0.000000001,0)-1,0)))</f>
        <v/>
      </c>
      <c r="R21" s="9" t="str">
        <f>IF(Q21="","",IF(Q21=0,"Red",IF(Q21&lt;=2,"Amber","Green")))</f>
        <v/>
      </c>
      <c r="S21" s="13" t="str">
        <f>IF(D21="","",(F21-D21)/F21*100)</f>
        <v/>
      </c>
      <c r="T21" s="13" t="str">
        <f>IF(D21="","",(F21-D21)/D21*100)</f>
        <v/>
      </c>
    </row>
    <row r="22">
      <c r="A22" s="9" t="n">
        <v>17</v>
      </c>
      <c r="B22" s="10" t="n"/>
      <c r="C22" s="5" t="n"/>
      <c r="D22" s="5" t="n"/>
      <c r="E22" s="5" t="n"/>
      <c r="F22" s="11" t="str">
        <f>IF(D22="","",MAX(N('Example settings'!$B$4),$C$6:C22,$D$6:D22,IF('Example settings'!$B$11="Intraday equity high",MAX(0,$E$6:E22),0)))</f>
        <v/>
      </c>
      <c r="G22" s="11" t="str">
        <f>IF(OR(D22="",C22="",'Example settings'!$B$5=""),"",'Example settings'!$B$5/100*IF('Example settings'!$B$6="Start-of-day equity",C22,'Example settings'!$B$4))</f>
        <v/>
      </c>
      <c r="H22" s="11" t="str">
        <f>IF(G22="","",C22-G22)</f>
        <v/>
      </c>
      <c r="I22" s="11" t="str">
        <f>IF(H22="","",MAX(D22-H22,0))</f>
        <v/>
      </c>
      <c r="J22" s="11" t="str">
        <f>IF(OR(D22="",'Example settings'!$B$7=""),"",'Example settings'!$B$4-'Example settings'!$B$7/100*'Example settings'!$B$4)</f>
        <v/>
      </c>
      <c r="K22" s="11" t="str">
        <f>IF(OR(D22="",'Example settings'!$B$7=""),"",IF('Example settings'!$B$9="Yes",MIN(F22-'Example settings'!$B$7/100*'Example settings'!$B$4,'Example settings'!$B$4),F22-'Example settings'!$B$7/100*'Example settings'!$B$4))</f>
        <v/>
      </c>
      <c r="L22" s="11" t="str">
        <f>IF(J22="","",IF('Example settings'!$B$8="Trailing",K22,J22))</f>
        <v/>
      </c>
      <c r="M22" s="11" t="str">
        <f>IF(L22="","",MAX(D22-L22,0))</f>
        <v/>
      </c>
      <c r="N22" s="11" t="str">
        <f>IF(AND(I22="",M22=""),"",IF(I22="",M22,IF(M22="",I22,MIN(I22,M22))))</f>
        <v/>
      </c>
      <c r="O22" s="9" t="str">
        <f>IF(N22="","",IF(I22="","Max loss",IF(M22="","Daily",IF(I22&lt;=M22,"Daily","Max loss"))))</f>
        <v/>
      </c>
      <c r="P22" s="11" t="str">
        <f>IF(OR(D22="",'Example settings'!$B$10=""),"",'Example settings'!$B$10/100*D22)</f>
        <v/>
      </c>
      <c r="Q22" s="12" t="str">
        <f>IF(OR(N22="",P22=""),"",IF(IF(O22="Daily",D22-H22,D22-L22)&lt;=0.000000001,0,MAX(ROUNDUP(N22/P22-0.000000001,0)-1,0)))</f>
        <v/>
      </c>
      <c r="R22" s="9" t="str">
        <f>IF(Q22="","",IF(Q22=0,"Red",IF(Q22&lt;=2,"Amber","Green")))</f>
        <v/>
      </c>
      <c r="S22" s="13" t="str">
        <f>IF(D22="","",(F22-D22)/F22*100)</f>
        <v/>
      </c>
      <c r="T22" s="13" t="str">
        <f>IF(D22="","",(F22-D22)/D22*100)</f>
        <v/>
      </c>
    </row>
    <row r="23">
      <c r="A23" s="9" t="n">
        <v>18</v>
      </c>
      <c r="B23" s="10" t="n"/>
      <c r="C23" s="5" t="n"/>
      <c r="D23" s="5" t="n"/>
      <c r="E23" s="5" t="n"/>
      <c r="F23" s="11" t="str">
        <f>IF(D23="","",MAX(N('Example settings'!$B$4),$C$6:C23,$D$6:D23,IF('Example settings'!$B$11="Intraday equity high",MAX(0,$E$6:E23),0)))</f>
        <v/>
      </c>
      <c r="G23" s="11" t="str">
        <f>IF(OR(D23="",C23="",'Example settings'!$B$5=""),"",'Example settings'!$B$5/100*IF('Example settings'!$B$6="Start-of-day equity",C23,'Example settings'!$B$4))</f>
        <v/>
      </c>
      <c r="H23" s="11" t="str">
        <f>IF(G23="","",C23-G23)</f>
        <v/>
      </c>
      <c r="I23" s="11" t="str">
        <f>IF(H23="","",MAX(D23-H23,0))</f>
        <v/>
      </c>
      <c r="J23" s="11" t="str">
        <f>IF(OR(D23="",'Example settings'!$B$7=""),"",'Example settings'!$B$4-'Example settings'!$B$7/100*'Example settings'!$B$4)</f>
        <v/>
      </c>
      <c r="K23" s="11" t="str">
        <f>IF(OR(D23="",'Example settings'!$B$7=""),"",IF('Example settings'!$B$9="Yes",MIN(F23-'Example settings'!$B$7/100*'Example settings'!$B$4,'Example settings'!$B$4),F23-'Example settings'!$B$7/100*'Example settings'!$B$4))</f>
        <v/>
      </c>
      <c r="L23" s="11" t="str">
        <f>IF(J23="","",IF('Example settings'!$B$8="Trailing",K23,J23))</f>
        <v/>
      </c>
      <c r="M23" s="11" t="str">
        <f>IF(L23="","",MAX(D23-L23,0))</f>
        <v/>
      </c>
      <c r="N23" s="11" t="str">
        <f>IF(AND(I23="",M23=""),"",IF(I23="",M23,IF(M23="",I23,MIN(I23,M23))))</f>
        <v/>
      </c>
      <c r="O23" s="9" t="str">
        <f>IF(N23="","",IF(I23="","Max loss",IF(M23="","Daily",IF(I23&lt;=M23,"Daily","Max loss"))))</f>
        <v/>
      </c>
      <c r="P23" s="11" t="str">
        <f>IF(OR(D23="",'Example settings'!$B$10=""),"",'Example settings'!$B$10/100*D23)</f>
        <v/>
      </c>
      <c r="Q23" s="12" t="str">
        <f>IF(OR(N23="",P23=""),"",IF(IF(O23="Daily",D23-H23,D23-L23)&lt;=0.000000001,0,MAX(ROUNDUP(N23/P23-0.000000001,0)-1,0)))</f>
        <v/>
      </c>
      <c r="R23" s="9" t="str">
        <f>IF(Q23="","",IF(Q23=0,"Red",IF(Q23&lt;=2,"Amber","Green")))</f>
        <v/>
      </c>
      <c r="S23" s="13" t="str">
        <f>IF(D23="","",(F23-D23)/F23*100)</f>
        <v/>
      </c>
      <c r="T23" s="13" t="str">
        <f>IF(D23="","",(F23-D23)/D23*100)</f>
        <v/>
      </c>
    </row>
    <row r="24">
      <c r="A24" s="9" t="n">
        <v>19</v>
      </c>
      <c r="B24" s="10" t="n"/>
      <c r="C24" s="5" t="n"/>
      <c r="D24" s="5" t="n"/>
      <c r="E24" s="5" t="n"/>
      <c r="F24" s="11" t="str">
        <f>IF(D24="","",MAX(N('Example settings'!$B$4),$C$6:C24,$D$6:D24,IF('Example settings'!$B$11="Intraday equity high",MAX(0,$E$6:E24),0)))</f>
        <v/>
      </c>
      <c r="G24" s="11" t="str">
        <f>IF(OR(D24="",C24="",'Example settings'!$B$5=""),"",'Example settings'!$B$5/100*IF('Example settings'!$B$6="Start-of-day equity",C24,'Example settings'!$B$4))</f>
        <v/>
      </c>
      <c r="H24" s="11" t="str">
        <f>IF(G24="","",C24-G24)</f>
        <v/>
      </c>
      <c r="I24" s="11" t="str">
        <f>IF(H24="","",MAX(D24-H24,0))</f>
        <v/>
      </c>
      <c r="J24" s="11" t="str">
        <f>IF(OR(D24="",'Example settings'!$B$7=""),"",'Example settings'!$B$4-'Example settings'!$B$7/100*'Example settings'!$B$4)</f>
        <v/>
      </c>
      <c r="K24" s="11" t="str">
        <f>IF(OR(D24="",'Example settings'!$B$7=""),"",IF('Example settings'!$B$9="Yes",MIN(F24-'Example settings'!$B$7/100*'Example settings'!$B$4,'Example settings'!$B$4),F24-'Example settings'!$B$7/100*'Example settings'!$B$4))</f>
        <v/>
      </c>
      <c r="L24" s="11" t="str">
        <f>IF(J24="","",IF('Example settings'!$B$8="Trailing",K24,J24))</f>
        <v/>
      </c>
      <c r="M24" s="11" t="str">
        <f>IF(L24="","",MAX(D24-L24,0))</f>
        <v/>
      </c>
      <c r="N24" s="11" t="str">
        <f>IF(AND(I24="",M24=""),"",IF(I24="",M24,IF(M24="",I24,MIN(I24,M24))))</f>
        <v/>
      </c>
      <c r="O24" s="9" t="str">
        <f>IF(N24="","",IF(I24="","Max loss",IF(M24="","Daily",IF(I24&lt;=M24,"Daily","Max loss"))))</f>
        <v/>
      </c>
      <c r="P24" s="11" t="str">
        <f>IF(OR(D24="",'Example settings'!$B$10=""),"",'Example settings'!$B$10/100*D24)</f>
        <v/>
      </c>
      <c r="Q24" s="12" t="str">
        <f>IF(OR(N24="",P24=""),"",IF(IF(O24="Daily",D24-H24,D24-L24)&lt;=0.000000001,0,MAX(ROUNDUP(N24/P24-0.000000001,0)-1,0)))</f>
        <v/>
      </c>
      <c r="R24" s="9" t="str">
        <f>IF(Q24="","",IF(Q24=0,"Red",IF(Q24&lt;=2,"Amber","Green")))</f>
        <v/>
      </c>
      <c r="S24" s="13" t="str">
        <f>IF(D24="","",(F24-D24)/F24*100)</f>
        <v/>
      </c>
      <c r="T24" s="13" t="str">
        <f>IF(D24="","",(F24-D24)/D24*100)</f>
        <v/>
      </c>
    </row>
    <row r="25">
      <c r="A25" s="9" t="n">
        <v>20</v>
      </c>
      <c r="B25" s="10" t="n"/>
      <c r="C25" s="5" t="n"/>
      <c r="D25" s="5" t="n"/>
      <c r="E25" s="5" t="n"/>
      <c r="F25" s="11" t="str">
        <f>IF(D25="","",MAX(N('Example settings'!$B$4),$C$6:C25,$D$6:D25,IF('Example settings'!$B$11="Intraday equity high",MAX(0,$E$6:E25),0)))</f>
        <v/>
      </c>
      <c r="G25" s="11" t="str">
        <f>IF(OR(D25="",C25="",'Example settings'!$B$5=""),"",'Example settings'!$B$5/100*IF('Example settings'!$B$6="Start-of-day equity",C25,'Example settings'!$B$4))</f>
        <v/>
      </c>
      <c r="H25" s="11" t="str">
        <f>IF(G25="","",C25-G25)</f>
        <v/>
      </c>
      <c r="I25" s="11" t="str">
        <f>IF(H25="","",MAX(D25-H25,0))</f>
        <v/>
      </c>
      <c r="J25" s="11" t="str">
        <f>IF(OR(D25="",'Example settings'!$B$7=""),"",'Example settings'!$B$4-'Example settings'!$B$7/100*'Example settings'!$B$4)</f>
        <v/>
      </c>
      <c r="K25" s="11" t="str">
        <f>IF(OR(D25="",'Example settings'!$B$7=""),"",IF('Example settings'!$B$9="Yes",MIN(F25-'Example settings'!$B$7/100*'Example settings'!$B$4,'Example settings'!$B$4),F25-'Example settings'!$B$7/100*'Example settings'!$B$4))</f>
        <v/>
      </c>
      <c r="L25" s="11" t="str">
        <f>IF(J25="","",IF('Example settings'!$B$8="Trailing",K25,J25))</f>
        <v/>
      </c>
      <c r="M25" s="11" t="str">
        <f>IF(L25="","",MAX(D25-L25,0))</f>
        <v/>
      </c>
      <c r="N25" s="11" t="str">
        <f>IF(AND(I25="",M25=""),"",IF(I25="",M25,IF(M25="",I25,MIN(I25,M25))))</f>
        <v/>
      </c>
      <c r="O25" s="9" t="str">
        <f>IF(N25="","",IF(I25="","Max loss",IF(M25="","Daily",IF(I25&lt;=M25,"Daily","Max loss"))))</f>
        <v/>
      </c>
      <c r="P25" s="11" t="str">
        <f>IF(OR(D25="",'Example settings'!$B$10=""),"",'Example settings'!$B$10/100*D25)</f>
        <v/>
      </c>
      <c r="Q25" s="12" t="str">
        <f>IF(OR(N25="",P25=""),"",IF(IF(O25="Daily",D25-H25,D25-L25)&lt;=0.000000001,0,MAX(ROUNDUP(N25/P25-0.000000001,0)-1,0)))</f>
        <v/>
      </c>
      <c r="R25" s="9" t="str">
        <f>IF(Q25="","",IF(Q25=0,"Red",IF(Q25&lt;=2,"Amber","Green")))</f>
        <v/>
      </c>
      <c r="S25" s="13" t="str">
        <f>IF(D25="","",(F25-D25)/F25*100)</f>
        <v/>
      </c>
      <c r="T25" s="13" t="str">
        <f>IF(D25="","",(F25-D25)/D25*100)</f>
        <v/>
      </c>
    </row>
    <row r="26">
      <c r="A26" s="9" t="n">
        <v>21</v>
      </c>
      <c r="B26" s="10" t="n"/>
      <c r="C26" s="5" t="n"/>
      <c r="D26" s="5" t="n"/>
      <c r="E26" s="5" t="n"/>
      <c r="F26" s="11" t="str">
        <f>IF(D26="","",MAX(N('Example settings'!$B$4),$C$6:C26,$D$6:D26,IF('Example settings'!$B$11="Intraday equity high",MAX(0,$E$6:E26),0)))</f>
        <v/>
      </c>
      <c r="G26" s="11" t="str">
        <f>IF(OR(D26="",C26="",'Example settings'!$B$5=""),"",'Example settings'!$B$5/100*IF('Example settings'!$B$6="Start-of-day equity",C26,'Example settings'!$B$4))</f>
        <v/>
      </c>
      <c r="H26" s="11" t="str">
        <f>IF(G26="","",C26-G26)</f>
        <v/>
      </c>
      <c r="I26" s="11" t="str">
        <f>IF(H26="","",MAX(D26-H26,0))</f>
        <v/>
      </c>
      <c r="J26" s="11" t="str">
        <f>IF(OR(D26="",'Example settings'!$B$7=""),"",'Example settings'!$B$4-'Example settings'!$B$7/100*'Example settings'!$B$4)</f>
        <v/>
      </c>
      <c r="K26" s="11" t="str">
        <f>IF(OR(D26="",'Example settings'!$B$7=""),"",IF('Example settings'!$B$9="Yes",MIN(F26-'Example settings'!$B$7/100*'Example settings'!$B$4,'Example settings'!$B$4),F26-'Example settings'!$B$7/100*'Example settings'!$B$4))</f>
        <v/>
      </c>
      <c r="L26" s="11" t="str">
        <f>IF(J26="","",IF('Example settings'!$B$8="Trailing",K26,J26))</f>
        <v/>
      </c>
      <c r="M26" s="11" t="str">
        <f>IF(L26="","",MAX(D26-L26,0))</f>
        <v/>
      </c>
      <c r="N26" s="11" t="str">
        <f>IF(AND(I26="",M26=""),"",IF(I26="",M26,IF(M26="",I26,MIN(I26,M26))))</f>
        <v/>
      </c>
      <c r="O26" s="9" t="str">
        <f>IF(N26="","",IF(I26="","Max loss",IF(M26="","Daily",IF(I26&lt;=M26,"Daily","Max loss"))))</f>
        <v/>
      </c>
      <c r="P26" s="11" t="str">
        <f>IF(OR(D26="",'Example settings'!$B$10=""),"",'Example settings'!$B$10/100*D26)</f>
        <v/>
      </c>
      <c r="Q26" s="12" t="str">
        <f>IF(OR(N26="",P26=""),"",IF(IF(O26="Daily",D26-H26,D26-L26)&lt;=0.000000001,0,MAX(ROUNDUP(N26/P26-0.000000001,0)-1,0)))</f>
        <v/>
      </c>
      <c r="R26" s="9" t="str">
        <f>IF(Q26="","",IF(Q26=0,"Red",IF(Q26&lt;=2,"Amber","Green")))</f>
        <v/>
      </c>
      <c r="S26" s="13" t="str">
        <f>IF(D26="","",(F26-D26)/F26*100)</f>
        <v/>
      </c>
      <c r="T26" s="13" t="str">
        <f>IF(D26="","",(F26-D26)/D26*100)</f>
        <v/>
      </c>
    </row>
    <row r="27">
      <c r="A27" s="9" t="n">
        <v>22</v>
      </c>
      <c r="B27" s="10" t="n"/>
      <c r="C27" s="5" t="n"/>
      <c r="D27" s="5" t="n"/>
      <c r="E27" s="5" t="n"/>
      <c r="F27" s="11" t="str">
        <f>IF(D27="","",MAX(N('Example settings'!$B$4),$C$6:C27,$D$6:D27,IF('Example settings'!$B$11="Intraday equity high",MAX(0,$E$6:E27),0)))</f>
        <v/>
      </c>
      <c r="G27" s="11" t="str">
        <f>IF(OR(D27="",C27="",'Example settings'!$B$5=""),"",'Example settings'!$B$5/100*IF('Example settings'!$B$6="Start-of-day equity",C27,'Example settings'!$B$4))</f>
        <v/>
      </c>
      <c r="H27" s="11" t="str">
        <f>IF(G27="","",C27-G27)</f>
        <v/>
      </c>
      <c r="I27" s="11" t="str">
        <f>IF(H27="","",MAX(D27-H27,0))</f>
        <v/>
      </c>
      <c r="J27" s="11" t="str">
        <f>IF(OR(D27="",'Example settings'!$B$7=""),"",'Example settings'!$B$4-'Example settings'!$B$7/100*'Example settings'!$B$4)</f>
        <v/>
      </c>
      <c r="K27" s="11" t="str">
        <f>IF(OR(D27="",'Example settings'!$B$7=""),"",IF('Example settings'!$B$9="Yes",MIN(F27-'Example settings'!$B$7/100*'Example settings'!$B$4,'Example settings'!$B$4),F27-'Example settings'!$B$7/100*'Example settings'!$B$4))</f>
        <v/>
      </c>
      <c r="L27" s="11" t="str">
        <f>IF(J27="","",IF('Example settings'!$B$8="Trailing",K27,J27))</f>
        <v/>
      </c>
      <c r="M27" s="11" t="str">
        <f>IF(L27="","",MAX(D27-L27,0))</f>
        <v/>
      </c>
      <c r="N27" s="11" t="str">
        <f>IF(AND(I27="",M27=""),"",IF(I27="",M27,IF(M27="",I27,MIN(I27,M27))))</f>
        <v/>
      </c>
      <c r="O27" s="9" t="str">
        <f>IF(N27="","",IF(I27="","Max loss",IF(M27="","Daily",IF(I27&lt;=M27,"Daily","Max loss"))))</f>
        <v/>
      </c>
      <c r="P27" s="11" t="str">
        <f>IF(OR(D27="",'Example settings'!$B$10=""),"",'Example settings'!$B$10/100*D27)</f>
        <v/>
      </c>
      <c r="Q27" s="12" t="str">
        <f>IF(OR(N27="",P27=""),"",IF(IF(O27="Daily",D27-H27,D27-L27)&lt;=0.000000001,0,MAX(ROUNDUP(N27/P27-0.000000001,0)-1,0)))</f>
        <v/>
      </c>
      <c r="R27" s="9" t="str">
        <f>IF(Q27="","",IF(Q27=0,"Red",IF(Q27&lt;=2,"Amber","Green")))</f>
        <v/>
      </c>
      <c r="S27" s="13" t="str">
        <f>IF(D27="","",(F27-D27)/F27*100)</f>
        <v/>
      </c>
      <c r="T27" s="13" t="str">
        <f>IF(D27="","",(F27-D27)/D27*100)</f>
        <v/>
      </c>
    </row>
    <row r="28">
      <c r="A28" s="9" t="n">
        <v>23</v>
      </c>
      <c r="B28" s="10" t="n"/>
      <c r="C28" s="5" t="n"/>
      <c r="D28" s="5" t="n"/>
      <c r="E28" s="5" t="n"/>
      <c r="F28" s="11" t="str">
        <f>IF(D28="","",MAX(N('Example settings'!$B$4),$C$6:C28,$D$6:D28,IF('Example settings'!$B$11="Intraday equity high",MAX(0,$E$6:E28),0)))</f>
        <v/>
      </c>
      <c r="G28" s="11" t="str">
        <f>IF(OR(D28="",C28="",'Example settings'!$B$5=""),"",'Example settings'!$B$5/100*IF('Example settings'!$B$6="Start-of-day equity",C28,'Example settings'!$B$4))</f>
        <v/>
      </c>
      <c r="H28" s="11" t="str">
        <f>IF(G28="","",C28-G28)</f>
        <v/>
      </c>
      <c r="I28" s="11" t="str">
        <f>IF(H28="","",MAX(D28-H28,0))</f>
        <v/>
      </c>
      <c r="J28" s="11" t="str">
        <f>IF(OR(D28="",'Example settings'!$B$7=""),"",'Example settings'!$B$4-'Example settings'!$B$7/100*'Example settings'!$B$4)</f>
        <v/>
      </c>
      <c r="K28" s="11" t="str">
        <f>IF(OR(D28="",'Example settings'!$B$7=""),"",IF('Example settings'!$B$9="Yes",MIN(F28-'Example settings'!$B$7/100*'Example settings'!$B$4,'Example settings'!$B$4),F28-'Example settings'!$B$7/100*'Example settings'!$B$4))</f>
        <v/>
      </c>
      <c r="L28" s="11" t="str">
        <f>IF(J28="","",IF('Example settings'!$B$8="Trailing",K28,J28))</f>
        <v/>
      </c>
      <c r="M28" s="11" t="str">
        <f>IF(L28="","",MAX(D28-L28,0))</f>
        <v/>
      </c>
      <c r="N28" s="11" t="str">
        <f>IF(AND(I28="",M28=""),"",IF(I28="",M28,IF(M28="",I28,MIN(I28,M28))))</f>
        <v/>
      </c>
      <c r="O28" s="9" t="str">
        <f>IF(N28="","",IF(I28="","Max loss",IF(M28="","Daily",IF(I28&lt;=M28,"Daily","Max loss"))))</f>
        <v/>
      </c>
      <c r="P28" s="11" t="str">
        <f>IF(OR(D28="",'Example settings'!$B$10=""),"",'Example settings'!$B$10/100*D28)</f>
        <v/>
      </c>
      <c r="Q28" s="12" t="str">
        <f>IF(OR(N28="",P28=""),"",IF(IF(O28="Daily",D28-H28,D28-L28)&lt;=0.000000001,0,MAX(ROUNDUP(N28/P28-0.000000001,0)-1,0)))</f>
        <v/>
      </c>
      <c r="R28" s="9" t="str">
        <f>IF(Q28="","",IF(Q28=0,"Red",IF(Q28&lt;=2,"Amber","Green")))</f>
        <v/>
      </c>
      <c r="S28" s="13" t="str">
        <f>IF(D28="","",(F28-D28)/F28*100)</f>
        <v/>
      </c>
      <c r="T28" s="13" t="str">
        <f>IF(D28="","",(F28-D28)/D28*100)</f>
        <v/>
      </c>
    </row>
    <row r="29">
      <c r="A29" s="9" t="n">
        <v>24</v>
      </c>
      <c r="B29" s="10" t="n"/>
      <c r="C29" s="5" t="n"/>
      <c r="D29" s="5" t="n"/>
      <c r="E29" s="5" t="n"/>
      <c r="F29" s="11" t="str">
        <f>IF(D29="","",MAX(N('Example settings'!$B$4),$C$6:C29,$D$6:D29,IF('Example settings'!$B$11="Intraday equity high",MAX(0,$E$6:E29),0)))</f>
        <v/>
      </c>
      <c r="G29" s="11" t="str">
        <f>IF(OR(D29="",C29="",'Example settings'!$B$5=""),"",'Example settings'!$B$5/100*IF('Example settings'!$B$6="Start-of-day equity",C29,'Example settings'!$B$4))</f>
        <v/>
      </c>
      <c r="H29" s="11" t="str">
        <f>IF(G29="","",C29-G29)</f>
        <v/>
      </c>
      <c r="I29" s="11" t="str">
        <f>IF(H29="","",MAX(D29-H29,0))</f>
        <v/>
      </c>
      <c r="J29" s="11" t="str">
        <f>IF(OR(D29="",'Example settings'!$B$7=""),"",'Example settings'!$B$4-'Example settings'!$B$7/100*'Example settings'!$B$4)</f>
        <v/>
      </c>
      <c r="K29" s="11" t="str">
        <f>IF(OR(D29="",'Example settings'!$B$7=""),"",IF('Example settings'!$B$9="Yes",MIN(F29-'Example settings'!$B$7/100*'Example settings'!$B$4,'Example settings'!$B$4),F29-'Example settings'!$B$7/100*'Example settings'!$B$4))</f>
        <v/>
      </c>
      <c r="L29" s="11" t="str">
        <f>IF(J29="","",IF('Example settings'!$B$8="Trailing",K29,J29))</f>
        <v/>
      </c>
      <c r="M29" s="11" t="str">
        <f>IF(L29="","",MAX(D29-L29,0))</f>
        <v/>
      </c>
      <c r="N29" s="11" t="str">
        <f>IF(AND(I29="",M29=""),"",IF(I29="",M29,IF(M29="",I29,MIN(I29,M29))))</f>
        <v/>
      </c>
      <c r="O29" s="9" t="str">
        <f>IF(N29="","",IF(I29="","Max loss",IF(M29="","Daily",IF(I29&lt;=M29,"Daily","Max loss"))))</f>
        <v/>
      </c>
      <c r="P29" s="11" t="str">
        <f>IF(OR(D29="",'Example settings'!$B$10=""),"",'Example settings'!$B$10/100*D29)</f>
        <v/>
      </c>
      <c r="Q29" s="12" t="str">
        <f>IF(OR(N29="",P29=""),"",IF(IF(O29="Daily",D29-H29,D29-L29)&lt;=0.000000001,0,MAX(ROUNDUP(N29/P29-0.000000001,0)-1,0)))</f>
        <v/>
      </c>
      <c r="R29" s="9" t="str">
        <f>IF(Q29="","",IF(Q29=0,"Red",IF(Q29&lt;=2,"Amber","Green")))</f>
        <v/>
      </c>
      <c r="S29" s="13" t="str">
        <f>IF(D29="","",(F29-D29)/F29*100)</f>
        <v/>
      </c>
      <c r="T29" s="13" t="str">
        <f>IF(D29="","",(F29-D29)/D29*100)</f>
        <v/>
      </c>
    </row>
    <row r="30">
      <c r="A30" s="9" t="n">
        <v>25</v>
      </c>
      <c r="B30" s="10" t="n"/>
      <c r="C30" s="5" t="n"/>
      <c r="D30" s="5" t="n"/>
      <c r="E30" s="5" t="n"/>
      <c r="F30" s="11" t="str">
        <f>IF(D30="","",MAX(N('Example settings'!$B$4),$C$6:C30,$D$6:D30,IF('Example settings'!$B$11="Intraday equity high",MAX(0,$E$6:E30),0)))</f>
        <v/>
      </c>
      <c r="G30" s="11" t="str">
        <f>IF(OR(D30="",C30="",'Example settings'!$B$5=""),"",'Example settings'!$B$5/100*IF('Example settings'!$B$6="Start-of-day equity",C30,'Example settings'!$B$4))</f>
        <v/>
      </c>
      <c r="H30" s="11" t="str">
        <f>IF(G30="","",C30-G30)</f>
        <v/>
      </c>
      <c r="I30" s="11" t="str">
        <f>IF(H30="","",MAX(D30-H30,0))</f>
        <v/>
      </c>
      <c r="J30" s="11" t="str">
        <f>IF(OR(D30="",'Example settings'!$B$7=""),"",'Example settings'!$B$4-'Example settings'!$B$7/100*'Example settings'!$B$4)</f>
        <v/>
      </c>
      <c r="K30" s="11" t="str">
        <f>IF(OR(D30="",'Example settings'!$B$7=""),"",IF('Example settings'!$B$9="Yes",MIN(F30-'Example settings'!$B$7/100*'Example settings'!$B$4,'Example settings'!$B$4),F30-'Example settings'!$B$7/100*'Example settings'!$B$4))</f>
        <v/>
      </c>
      <c r="L30" s="11" t="str">
        <f>IF(J30="","",IF('Example settings'!$B$8="Trailing",K30,J30))</f>
        <v/>
      </c>
      <c r="M30" s="11" t="str">
        <f>IF(L30="","",MAX(D30-L30,0))</f>
        <v/>
      </c>
      <c r="N30" s="11" t="str">
        <f>IF(AND(I30="",M30=""),"",IF(I30="",M30,IF(M30="",I30,MIN(I30,M30))))</f>
        <v/>
      </c>
      <c r="O30" s="9" t="str">
        <f>IF(N30="","",IF(I30="","Max loss",IF(M30="","Daily",IF(I30&lt;=M30,"Daily","Max loss"))))</f>
        <v/>
      </c>
      <c r="P30" s="11" t="str">
        <f>IF(OR(D30="",'Example settings'!$B$10=""),"",'Example settings'!$B$10/100*D30)</f>
        <v/>
      </c>
      <c r="Q30" s="12" t="str">
        <f>IF(OR(N30="",P30=""),"",IF(IF(O30="Daily",D30-H30,D30-L30)&lt;=0.000000001,0,MAX(ROUNDUP(N30/P30-0.000000001,0)-1,0)))</f>
        <v/>
      </c>
      <c r="R30" s="9" t="str">
        <f>IF(Q30="","",IF(Q30=0,"Red",IF(Q30&lt;=2,"Amber","Green")))</f>
        <v/>
      </c>
      <c r="S30" s="13" t="str">
        <f>IF(D30="","",(F30-D30)/F30*100)</f>
        <v/>
      </c>
      <c r="T30" s="13" t="str">
        <f>IF(D30="","",(F30-D30)/D30*100)</f>
        <v/>
      </c>
    </row>
    <row r="31">
      <c r="A31" s="9" t="n">
        <v>26</v>
      </c>
      <c r="B31" s="10" t="n"/>
      <c r="C31" s="5" t="n"/>
      <c r="D31" s="5" t="n"/>
      <c r="E31" s="5" t="n"/>
      <c r="F31" s="11" t="str">
        <f>IF(D31="","",MAX(N('Example settings'!$B$4),$C$6:C31,$D$6:D31,IF('Example settings'!$B$11="Intraday equity high",MAX(0,$E$6:E31),0)))</f>
        <v/>
      </c>
      <c r="G31" s="11" t="str">
        <f>IF(OR(D31="",C31="",'Example settings'!$B$5=""),"",'Example settings'!$B$5/100*IF('Example settings'!$B$6="Start-of-day equity",C31,'Example settings'!$B$4))</f>
        <v/>
      </c>
      <c r="H31" s="11" t="str">
        <f>IF(G31="","",C31-G31)</f>
        <v/>
      </c>
      <c r="I31" s="11" t="str">
        <f>IF(H31="","",MAX(D31-H31,0))</f>
        <v/>
      </c>
      <c r="J31" s="11" t="str">
        <f>IF(OR(D31="",'Example settings'!$B$7=""),"",'Example settings'!$B$4-'Example settings'!$B$7/100*'Example settings'!$B$4)</f>
        <v/>
      </c>
      <c r="K31" s="11" t="str">
        <f>IF(OR(D31="",'Example settings'!$B$7=""),"",IF('Example settings'!$B$9="Yes",MIN(F31-'Example settings'!$B$7/100*'Example settings'!$B$4,'Example settings'!$B$4),F31-'Example settings'!$B$7/100*'Example settings'!$B$4))</f>
        <v/>
      </c>
      <c r="L31" s="11" t="str">
        <f>IF(J31="","",IF('Example settings'!$B$8="Trailing",K31,J31))</f>
        <v/>
      </c>
      <c r="M31" s="11" t="str">
        <f>IF(L31="","",MAX(D31-L31,0))</f>
        <v/>
      </c>
      <c r="N31" s="11" t="str">
        <f>IF(AND(I31="",M31=""),"",IF(I31="",M31,IF(M31="",I31,MIN(I31,M31))))</f>
        <v/>
      </c>
      <c r="O31" s="9" t="str">
        <f>IF(N31="","",IF(I31="","Max loss",IF(M31="","Daily",IF(I31&lt;=M31,"Daily","Max loss"))))</f>
        <v/>
      </c>
      <c r="P31" s="11" t="str">
        <f>IF(OR(D31="",'Example settings'!$B$10=""),"",'Example settings'!$B$10/100*D31)</f>
        <v/>
      </c>
      <c r="Q31" s="12" t="str">
        <f>IF(OR(N31="",P31=""),"",IF(IF(O31="Daily",D31-H31,D31-L31)&lt;=0.000000001,0,MAX(ROUNDUP(N31/P31-0.000000001,0)-1,0)))</f>
        <v/>
      </c>
      <c r="R31" s="9" t="str">
        <f>IF(Q31="","",IF(Q31=0,"Red",IF(Q31&lt;=2,"Amber","Green")))</f>
        <v/>
      </c>
      <c r="S31" s="13" t="str">
        <f>IF(D31="","",(F31-D31)/F31*100)</f>
        <v/>
      </c>
      <c r="T31" s="13" t="str">
        <f>IF(D31="","",(F31-D31)/D31*100)</f>
        <v/>
      </c>
    </row>
    <row r="32">
      <c r="A32" s="9" t="n">
        <v>27</v>
      </c>
      <c r="B32" s="10" t="n"/>
      <c r="C32" s="5" t="n"/>
      <c r="D32" s="5" t="n"/>
      <c r="E32" s="5" t="n"/>
      <c r="F32" s="11" t="str">
        <f>IF(D32="","",MAX(N('Example settings'!$B$4),$C$6:C32,$D$6:D32,IF('Example settings'!$B$11="Intraday equity high",MAX(0,$E$6:E32),0)))</f>
        <v/>
      </c>
      <c r="G32" s="11" t="str">
        <f>IF(OR(D32="",C32="",'Example settings'!$B$5=""),"",'Example settings'!$B$5/100*IF('Example settings'!$B$6="Start-of-day equity",C32,'Example settings'!$B$4))</f>
        <v/>
      </c>
      <c r="H32" s="11" t="str">
        <f>IF(G32="","",C32-G32)</f>
        <v/>
      </c>
      <c r="I32" s="11" t="str">
        <f>IF(H32="","",MAX(D32-H32,0))</f>
        <v/>
      </c>
      <c r="J32" s="11" t="str">
        <f>IF(OR(D32="",'Example settings'!$B$7=""),"",'Example settings'!$B$4-'Example settings'!$B$7/100*'Example settings'!$B$4)</f>
        <v/>
      </c>
      <c r="K32" s="11" t="str">
        <f>IF(OR(D32="",'Example settings'!$B$7=""),"",IF('Example settings'!$B$9="Yes",MIN(F32-'Example settings'!$B$7/100*'Example settings'!$B$4,'Example settings'!$B$4),F32-'Example settings'!$B$7/100*'Example settings'!$B$4))</f>
        <v/>
      </c>
      <c r="L32" s="11" t="str">
        <f>IF(J32="","",IF('Example settings'!$B$8="Trailing",K32,J32))</f>
        <v/>
      </c>
      <c r="M32" s="11" t="str">
        <f>IF(L32="","",MAX(D32-L32,0))</f>
        <v/>
      </c>
      <c r="N32" s="11" t="str">
        <f>IF(AND(I32="",M32=""),"",IF(I32="",M32,IF(M32="",I32,MIN(I32,M32))))</f>
        <v/>
      </c>
      <c r="O32" s="9" t="str">
        <f>IF(N32="","",IF(I32="","Max loss",IF(M32="","Daily",IF(I32&lt;=M32,"Daily","Max loss"))))</f>
        <v/>
      </c>
      <c r="P32" s="11" t="str">
        <f>IF(OR(D32="",'Example settings'!$B$10=""),"",'Example settings'!$B$10/100*D32)</f>
        <v/>
      </c>
      <c r="Q32" s="12" t="str">
        <f>IF(OR(N32="",P32=""),"",IF(IF(O32="Daily",D32-H32,D32-L32)&lt;=0.000000001,0,MAX(ROUNDUP(N32/P32-0.000000001,0)-1,0)))</f>
        <v/>
      </c>
      <c r="R32" s="9" t="str">
        <f>IF(Q32="","",IF(Q32=0,"Red",IF(Q32&lt;=2,"Amber","Green")))</f>
        <v/>
      </c>
      <c r="S32" s="13" t="str">
        <f>IF(D32="","",(F32-D32)/F32*100)</f>
        <v/>
      </c>
      <c r="T32" s="13" t="str">
        <f>IF(D32="","",(F32-D32)/D32*100)</f>
        <v/>
      </c>
    </row>
    <row r="33">
      <c r="A33" s="9" t="n">
        <v>28</v>
      </c>
      <c r="B33" s="10" t="n"/>
      <c r="C33" s="5" t="n"/>
      <c r="D33" s="5" t="n"/>
      <c r="E33" s="5" t="n"/>
      <c r="F33" s="11" t="str">
        <f>IF(D33="","",MAX(N('Example settings'!$B$4),$C$6:C33,$D$6:D33,IF('Example settings'!$B$11="Intraday equity high",MAX(0,$E$6:E33),0)))</f>
        <v/>
      </c>
      <c r="G33" s="11" t="str">
        <f>IF(OR(D33="",C33="",'Example settings'!$B$5=""),"",'Example settings'!$B$5/100*IF('Example settings'!$B$6="Start-of-day equity",C33,'Example settings'!$B$4))</f>
        <v/>
      </c>
      <c r="H33" s="11" t="str">
        <f>IF(G33="","",C33-G33)</f>
        <v/>
      </c>
      <c r="I33" s="11" t="str">
        <f>IF(H33="","",MAX(D33-H33,0))</f>
        <v/>
      </c>
      <c r="J33" s="11" t="str">
        <f>IF(OR(D33="",'Example settings'!$B$7=""),"",'Example settings'!$B$4-'Example settings'!$B$7/100*'Example settings'!$B$4)</f>
        <v/>
      </c>
      <c r="K33" s="11" t="str">
        <f>IF(OR(D33="",'Example settings'!$B$7=""),"",IF('Example settings'!$B$9="Yes",MIN(F33-'Example settings'!$B$7/100*'Example settings'!$B$4,'Example settings'!$B$4),F33-'Example settings'!$B$7/100*'Example settings'!$B$4))</f>
        <v/>
      </c>
      <c r="L33" s="11" t="str">
        <f>IF(J33="","",IF('Example settings'!$B$8="Trailing",K33,J33))</f>
        <v/>
      </c>
      <c r="M33" s="11" t="str">
        <f>IF(L33="","",MAX(D33-L33,0))</f>
        <v/>
      </c>
      <c r="N33" s="11" t="str">
        <f>IF(AND(I33="",M33=""),"",IF(I33="",M33,IF(M33="",I33,MIN(I33,M33))))</f>
        <v/>
      </c>
      <c r="O33" s="9" t="str">
        <f>IF(N33="","",IF(I33="","Max loss",IF(M33="","Daily",IF(I33&lt;=M33,"Daily","Max loss"))))</f>
        <v/>
      </c>
      <c r="P33" s="11" t="str">
        <f>IF(OR(D33="",'Example settings'!$B$10=""),"",'Example settings'!$B$10/100*D33)</f>
        <v/>
      </c>
      <c r="Q33" s="12" t="str">
        <f>IF(OR(N33="",P33=""),"",IF(IF(O33="Daily",D33-H33,D33-L33)&lt;=0.000000001,0,MAX(ROUNDUP(N33/P33-0.000000001,0)-1,0)))</f>
        <v/>
      </c>
      <c r="R33" s="9" t="str">
        <f>IF(Q33="","",IF(Q33=0,"Red",IF(Q33&lt;=2,"Amber","Green")))</f>
        <v/>
      </c>
      <c r="S33" s="13" t="str">
        <f>IF(D33="","",(F33-D33)/F33*100)</f>
        <v/>
      </c>
      <c r="T33" s="13" t="str">
        <f>IF(D33="","",(F33-D33)/D33*100)</f>
        <v/>
      </c>
    </row>
    <row r="34">
      <c r="A34" s="9" t="n">
        <v>29</v>
      </c>
      <c r="B34" s="10" t="n"/>
      <c r="C34" s="5" t="n"/>
      <c r="D34" s="5" t="n"/>
      <c r="E34" s="5" t="n"/>
      <c r="F34" s="11" t="str">
        <f>IF(D34="","",MAX(N('Example settings'!$B$4),$C$6:C34,$D$6:D34,IF('Example settings'!$B$11="Intraday equity high",MAX(0,$E$6:E34),0)))</f>
        <v/>
      </c>
      <c r="G34" s="11" t="str">
        <f>IF(OR(D34="",C34="",'Example settings'!$B$5=""),"",'Example settings'!$B$5/100*IF('Example settings'!$B$6="Start-of-day equity",C34,'Example settings'!$B$4))</f>
        <v/>
      </c>
      <c r="H34" s="11" t="str">
        <f>IF(G34="","",C34-G34)</f>
        <v/>
      </c>
      <c r="I34" s="11" t="str">
        <f>IF(H34="","",MAX(D34-H34,0))</f>
        <v/>
      </c>
      <c r="J34" s="11" t="str">
        <f>IF(OR(D34="",'Example settings'!$B$7=""),"",'Example settings'!$B$4-'Example settings'!$B$7/100*'Example settings'!$B$4)</f>
        <v/>
      </c>
      <c r="K34" s="11" t="str">
        <f>IF(OR(D34="",'Example settings'!$B$7=""),"",IF('Example settings'!$B$9="Yes",MIN(F34-'Example settings'!$B$7/100*'Example settings'!$B$4,'Example settings'!$B$4),F34-'Example settings'!$B$7/100*'Example settings'!$B$4))</f>
        <v/>
      </c>
      <c r="L34" s="11" t="str">
        <f>IF(J34="","",IF('Example settings'!$B$8="Trailing",K34,J34))</f>
        <v/>
      </c>
      <c r="M34" s="11" t="str">
        <f>IF(L34="","",MAX(D34-L34,0))</f>
        <v/>
      </c>
      <c r="N34" s="11" t="str">
        <f>IF(AND(I34="",M34=""),"",IF(I34="",M34,IF(M34="",I34,MIN(I34,M34))))</f>
        <v/>
      </c>
      <c r="O34" s="9" t="str">
        <f>IF(N34="","",IF(I34="","Max loss",IF(M34="","Daily",IF(I34&lt;=M34,"Daily","Max loss"))))</f>
        <v/>
      </c>
      <c r="P34" s="11" t="str">
        <f>IF(OR(D34="",'Example settings'!$B$10=""),"",'Example settings'!$B$10/100*D34)</f>
        <v/>
      </c>
      <c r="Q34" s="12" t="str">
        <f>IF(OR(N34="",P34=""),"",IF(IF(O34="Daily",D34-H34,D34-L34)&lt;=0.000000001,0,MAX(ROUNDUP(N34/P34-0.000000001,0)-1,0)))</f>
        <v/>
      </c>
      <c r="R34" s="9" t="str">
        <f>IF(Q34="","",IF(Q34=0,"Red",IF(Q34&lt;=2,"Amber","Green")))</f>
        <v/>
      </c>
      <c r="S34" s="13" t="str">
        <f>IF(D34="","",(F34-D34)/F34*100)</f>
        <v/>
      </c>
      <c r="T34" s="13" t="str">
        <f>IF(D34="","",(F34-D34)/D34*100)</f>
        <v/>
      </c>
    </row>
    <row r="35">
      <c r="A35" s="9" t="n">
        <v>30</v>
      </c>
      <c r="B35" s="10" t="n"/>
      <c r="C35" s="5" t="n"/>
      <c r="D35" s="5" t="n"/>
      <c r="E35" s="5" t="n"/>
      <c r="F35" s="11" t="str">
        <f>IF(D35="","",MAX(N('Example settings'!$B$4),$C$6:C35,$D$6:D35,IF('Example settings'!$B$11="Intraday equity high",MAX(0,$E$6:E35),0)))</f>
        <v/>
      </c>
      <c r="G35" s="11" t="str">
        <f>IF(OR(D35="",C35="",'Example settings'!$B$5=""),"",'Example settings'!$B$5/100*IF('Example settings'!$B$6="Start-of-day equity",C35,'Example settings'!$B$4))</f>
        <v/>
      </c>
      <c r="H35" s="11" t="str">
        <f>IF(G35="","",C35-G35)</f>
        <v/>
      </c>
      <c r="I35" s="11" t="str">
        <f>IF(H35="","",MAX(D35-H35,0))</f>
        <v/>
      </c>
      <c r="J35" s="11" t="str">
        <f>IF(OR(D35="",'Example settings'!$B$7=""),"",'Example settings'!$B$4-'Example settings'!$B$7/100*'Example settings'!$B$4)</f>
        <v/>
      </c>
      <c r="K35" s="11" t="str">
        <f>IF(OR(D35="",'Example settings'!$B$7=""),"",IF('Example settings'!$B$9="Yes",MIN(F35-'Example settings'!$B$7/100*'Example settings'!$B$4,'Example settings'!$B$4),F35-'Example settings'!$B$7/100*'Example settings'!$B$4))</f>
        <v/>
      </c>
      <c r="L35" s="11" t="str">
        <f>IF(J35="","",IF('Example settings'!$B$8="Trailing",K35,J35))</f>
        <v/>
      </c>
      <c r="M35" s="11" t="str">
        <f>IF(L35="","",MAX(D35-L35,0))</f>
        <v/>
      </c>
      <c r="N35" s="11" t="str">
        <f>IF(AND(I35="",M35=""),"",IF(I35="",M35,IF(M35="",I35,MIN(I35,M35))))</f>
        <v/>
      </c>
      <c r="O35" s="9" t="str">
        <f>IF(N35="","",IF(I35="","Max loss",IF(M35="","Daily",IF(I35&lt;=M35,"Daily","Max loss"))))</f>
        <v/>
      </c>
      <c r="P35" s="11" t="str">
        <f>IF(OR(D35="",'Example settings'!$B$10=""),"",'Example settings'!$B$10/100*D35)</f>
        <v/>
      </c>
      <c r="Q35" s="12" t="str">
        <f>IF(OR(N35="",P35=""),"",IF(IF(O35="Daily",D35-H35,D35-L35)&lt;=0.000000001,0,MAX(ROUNDUP(N35/P35-0.000000001,0)-1,0)))</f>
        <v/>
      </c>
      <c r="R35" s="9" t="str">
        <f>IF(Q35="","",IF(Q35=0,"Red",IF(Q35&lt;=2,"Amber","Green")))</f>
        <v/>
      </c>
      <c r="S35" s="13" t="str">
        <f>IF(D35="","",(F35-D35)/F35*100)</f>
        <v/>
      </c>
      <c r="T35" s="13" t="str">
        <f>IF(D35="","",(F35-D35)/D35*100)</f>
        <v/>
      </c>
    </row>
    <row r="36">
      <c r="A36" s="9" t="n">
        <v>31</v>
      </c>
      <c r="B36" s="10" t="n"/>
      <c r="C36" s="5" t="n"/>
      <c r="D36" s="5" t="n"/>
      <c r="E36" s="5" t="n"/>
      <c r="F36" s="11" t="str">
        <f>IF(D36="","",MAX(N('Example settings'!$B$4),$C$6:C36,$D$6:D36,IF('Example settings'!$B$11="Intraday equity high",MAX(0,$E$6:E36),0)))</f>
        <v/>
      </c>
      <c r="G36" s="11" t="str">
        <f>IF(OR(D36="",C36="",'Example settings'!$B$5=""),"",'Example settings'!$B$5/100*IF('Example settings'!$B$6="Start-of-day equity",C36,'Example settings'!$B$4))</f>
        <v/>
      </c>
      <c r="H36" s="11" t="str">
        <f>IF(G36="","",C36-G36)</f>
        <v/>
      </c>
      <c r="I36" s="11" t="str">
        <f>IF(H36="","",MAX(D36-H36,0))</f>
        <v/>
      </c>
      <c r="J36" s="11" t="str">
        <f>IF(OR(D36="",'Example settings'!$B$7=""),"",'Example settings'!$B$4-'Example settings'!$B$7/100*'Example settings'!$B$4)</f>
        <v/>
      </c>
      <c r="K36" s="11" t="str">
        <f>IF(OR(D36="",'Example settings'!$B$7=""),"",IF('Example settings'!$B$9="Yes",MIN(F36-'Example settings'!$B$7/100*'Example settings'!$B$4,'Example settings'!$B$4),F36-'Example settings'!$B$7/100*'Example settings'!$B$4))</f>
        <v/>
      </c>
      <c r="L36" s="11" t="str">
        <f>IF(J36="","",IF('Example settings'!$B$8="Trailing",K36,J36))</f>
        <v/>
      </c>
      <c r="M36" s="11" t="str">
        <f>IF(L36="","",MAX(D36-L36,0))</f>
        <v/>
      </c>
      <c r="N36" s="11" t="str">
        <f>IF(AND(I36="",M36=""),"",IF(I36="",M36,IF(M36="",I36,MIN(I36,M36))))</f>
        <v/>
      </c>
      <c r="O36" s="9" t="str">
        <f>IF(N36="","",IF(I36="","Max loss",IF(M36="","Daily",IF(I36&lt;=M36,"Daily","Max loss"))))</f>
        <v/>
      </c>
      <c r="P36" s="11" t="str">
        <f>IF(OR(D36="",'Example settings'!$B$10=""),"",'Example settings'!$B$10/100*D36)</f>
        <v/>
      </c>
      <c r="Q36" s="12" t="str">
        <f>IF(OR(N36="",P36=""),"",IF(IF(O36="Daily",D36-H36,D36-L36)&lt;=0.000000001,0,MAX(ROUNDUP(N36/P36-0.000000001,0)-1,0)))</f>
        <v/>
      </c>
      <c r="R36" s="9" t="str">
        <f>IF(Q36="","",IF(Q36=0,"Red",IF(Q36&lt;=2,"Amber","Green")))</f>
        <v/>
      </c>
      <c r="S36" s="13" t="str">
        <f>IF(D36="","",(F36-D36)/F36*100)</f>
        <v/>
      </c>
      <c r="T36" s="13" t="str">
        <f>IF(D36="","",(F36-D36)/D36*100)</f>
        <v/>
      </c>
    </row>
    <row r="37">
      <c r="A37" s="9" t="n">
        <v>32</v>
      </c>
      <c r="B37" s="10" t="n"/>
      <c r="C37" s="5" t="n"/>
      <c r="D37" s="5" t="n"/>
      <c r="E37" s="5" t="n"/>
      <c r="F37" s="11" t="str">
        <f>IF(D37="","",MAX(N('Example settings'!$B$4),$C$6:C37,$D$6:D37,IF('Example settings'!$B$11="Intraday equity high",MAX(0,$E$6:E37),0)))</f>
        <v/>
      </c>
      <c r="G37" s="11" t="str">
        <f>IF(OR(D37="",C37="",'Example settings'!$B$5=""),"",'Example settings'!$B$5/100*IF('Example settings'!$B$6="Start-of-day equity",C37,'Example settings'!$B$4))</f>
        <v/>
      </c>
      <c r="H37" s="11" t="str">
        <f>IF(G37="","",C37-G37)</f>
        <v/>
      </c>
      <c r="I37" s="11" t="str">
        <f>IF(H37="","",MAX(D37-H37,0))</f>
        <v/>
      </c>
      <c r="J37" s="11" t="str">
        <f>IF(OR(D37="",'Example settings'!$B$7=""),"",'Example settings'!$B$4-'Example settings'!$B$7/100*'Example settings'!$B$4)</f>
        <v/>
      </c>
      <c r="K37" s="11" t="str">
        <f>IF(OR(D37="",'Example settings'!$B$7=""),"",IF('Example settings'!$B$9="Yes",MIN(F37-'Example settings'!$B$7/100*'Example settings'!$B$4,'Example settings'!$B$4),F37-'Example settings'!$B$7/100*'Example settings'!$B$4))</f>
        <v/>
      </c>
      <c r="L37" s="11" t="str">
        <f>IF(J37="","",IF('Example settings'!$B$8="Trailing",K37,J37))</f>
        <v/>
      </c>
      <c r="M37" s="11" t="str">
        <f>IF(L37="","",MAX(D37-L37,0))</f>
        <v/>
      </c>
      <c r="N37" s="11" t="str">
        <f>IF(AND(I37="",M37=""),"",IF(I37="",M37,IF(M37="",I37,MIN(I37,M37))))</f>
        <v/>
      </c>
      <c r="O37" s="9" t="str">
        <f>IF(N37="","",IF(I37="","Max loss",IF(M37="","Daily",IF(I37&lt;=M37,"Daily","Max loss"))))</f>
        <v/>
      </c>
      <c r="P37" s="11" t="str">
        <f>IF(OR(D37="",'Example settings'!$B$10=""),"",'Example settings'!$B$10/100*D37)</f>
        <v/>
      </c>
      <c r="Q37" s="12" t="str">
        <f>IF(OR(N37="",P37=""),"",IF(IF(O37="Daily",D37-H37,D37-L37)&lt;=0.000000001,0,MAX(ROUNDUP(N37/P37-0.000000001,0)-1,0)))</f>
        <v/>
      </c>
      <c r="R37" s="9" t="str">
        <f>IF(Q37="","",IF(Q37=0,"Red",IF(Q37&lt;=2,"Amber","Green")))</f>
        <v/>
      </c>
      <c r="S37" s="13" t="str">
        <f>IF(D37="","",(F37-D37)/F37*100)</f>
        <v/>
      </c>
      <c r="T37" s="13" t="str">
        <f>IF(D37="","",(F37-D37)/D37*100)</f>
        <v/>
      </c>
    </row>
    <row r="38">
      <c r="A38" s="9" t="n">
        <v>33</v>
      </c>
      <c r="B38" s="10" t="n"/>
      <c r="C38" s="5" t="n"/>
      <c r="D38" s="5" t="n"/>
      <c r="E38" s="5" t="n"/>
      <c r="F38" s="11" t="str">
        <f>IF(D38="","",MAX(N('Example settings'!$B$4),$C$6:C38,$D$6:D38,IF('Example settings'!$B$11="Intraday equity high",MAX(0,$E$6:E38),0)))</f>
        <v/>
      </c>
      <c r="G38" s="11" t="str">
        <f>IF(OR(D38="",C38="",'Example settings'!$B$5=""),"",'Example settings'!$B$5/100*IF('Example settings'!$B$6="Start-of-day equity",C38,'Example settings'!$B$4))</f>
        <v/>
      </c>
      <c r="H38" s="11" t="str">
        <f>IF(G38="","",C38-G38)</f>
        <v/>
      </c>
      <c r="I38" s="11" t="str">
        <f>IF(H38="","",MAX(D38-H38,0))</f>
        <v/>
      </c>
      <c r="J38" s="11" t="str">
        <f>IF(OR(D38="",'Example settings'!$B$7=""),"",'Example settings'!$B$4-'Example settings'!$B$7/100*'Example settings'!$B$4)</f>
        <v/>
      </c>
      <c r="K38" s="11" t="str">
        <f>IF(OR(D38="",'Example settings'!$B$7=""),"",IF('Example settings'!$B$9="Yes",MIN(F38-'Example settings'!$B$7/100*'Example settings'!$B$4,'Example settings'!$B$4),F38-'Example settings'!$B$7/100*'Example settings'!$B$4))</f>
        <v/>
      </c>
      <c r="L38" s="11" t="str">
        <f>IF(J38="","",IF('Example settings'!$B$8="Trailing",K38,J38))</f>
        <v/>
      </c>
      <c r="M38" s="11" t="str">
        <f>IF(L38="","",MAX(D38-L38,0))</f>
        <v/>
      </c>
      <c r="N38" s="11" t="str">
        <f>IF(AND(I38="",M38=""),"",IF(I38="",M38,IF(M38="",I38,MIN(I38,M38))))</f>
        <v/>
      </c>
      <c r="O38" s="9" t="str">
        <f>IF(N38="","",IF(I38="","Max loss",IF(M38="","Daily",IF(I38&lt;=M38,"Daily","Max loss"))))</f>
        <v/>
      </c>
      <c r="P38" s="11" t="str">
        <f>IF(OR(D38="",'Example settings'!$B$10=""),"",'Example settings'!$B$10/100*D38)</f>
        <v/>
      </c>
      <c r="Q38" s="12" t="str">
        <f>IF(OR(N38="",P38=""),"",IF(IF(O38="Daily",D38-H38,D38-L38)&lt;=0.000000001,0,MAX(ROUNDUP(N38/P38-0.000000001,0)-1,0)))</f>
        <v/>
      </c>
      <c r="R38" s="9" t="str">
        <f>IF(Q38="","",IF(Q38=0,"Red",IF(Q38&lt;=2,"Amber","Green")))</f>
        <v/>
      </c>
      <c r="S38" s="13" t="str">
        <f>IF(D38="","",(F38-D38)/F38*100)</f>
        <v/>
      </c>
      <c r="T38" s="13" t="str">
        <f>IF(D38="","",(F38-D38)/D38*100)</f>
        <v/>
      </c>
    </row>
    <row r="39">
      <c r="A39" s="9" t="n">
        <v>34</v>
      </c>
      <c r="B39" s="10" t="n"/>
      <c r="C39" s="5" t="n"/>
      <c r="D39" s="5" t="n"/>
      <c r="E39" s="5" t="n"/>
      <c r="F39" s="11" t="str">
        <f>IF(D39="","",MAX(N('Example settings'!$B$4),$C$6:C39,$D$6:D39,IF('Example settings'!$B$11="Intraday equity high",MAX(0,$E$6:E39),0)))</f>
        <v/>
      </c>
      <c r="G39" s="11" t="str">
        <f>IF(OR(D39="",C39="",'Example settings'!$B$5=""),"",'Example settings'!$B$5/100*IF('Example settings'!$B$6="Start-of-day equity",C39,'Example settings'!$B$4))</f>
        <v/>
      </c>
      <c r="H39" s="11" t="str">
        <f>IF(G39="","",C39-G39)</f>
        <v/>
      </c>
      <c r="I39" s="11" t="str">
        <f>IF(H39="","",MAX(D39-H39,0))</f>
        <v/>
      </c>
      <c r="J39" s="11" t="str">
        <f>IF(OR(D39="",'Example settings'!$B$7=""),"",'Example settings'!$B$4-'Example settings'!$B$7/100*'Example settings'!$B$4)</f>
        <v/>
      </c>
      <c r="K39" s="11" t="str">
        <f>IF(OR(D39="",'Example settings'!$B$7=""),"",IF('Example settings'!$B$9="Yes",MIN(F39-'Example settings'!$B$7/100*'Example settings'!$B$4,'Example settings'!$B$4),F39-'Example settings'!$B$7/100*'Example settings'!$B$4))</f>
        <v/>
      </c>
      <c r="L39" s="11" t="str">
        <f>IF(J39="","",IF('Example settings'!$B$8="Trailing",K39,J39))</f>
        <v/>
      </c>
      <c r="M39" s="11" t="str">
        <f>IF(L39="","",MAX(D39-L39,0))</f>
        <v/>
      </c>
      <c r="N39" s="11" t="str">
        <f>IF(AND(I39="",M39=""),"",IF(I39="",M39,IF(M39="",I39,MIN(I39,M39))))</f>
        <v/>
      </c>
      <c r="O39" s="9" t="str">
        <f>IF(N39="","",IF(I39="","Max loss",IF(M39="","Daily",IF(I39&lt;=M39,"Daily","Max loss"))))</f>
        <v/>
      </c>
      <c r="P39" s="11" t="str">
        <f>IF(OR(D39="",'Example settings'!$B$10=""),"",'Example settings'!$B$10/100*D39)</f>
        <v/>
      </c>
      <c r="Q39" s="12" t="str">
        <f>IF(OR(N39="",P39=""),"",IF(IF(O39="Daily",D39-H39,D39-L39)&lt;=0.000000001,0,MAX(ROUNDUP(N39/P39-0.000000001,0)-1,0)))</f>
        <v/>
      </c>
      <c r="R39" s="9" t="str">
        <f>IF(Q39="","",IF(Q39=0,"Red",IF(Q39&lt;=2,"Amber","Green")))</f>
        <v/>
      </c>
      <c r="S39" s="13" t="str">
        <f>IF(D39="","",(F39-D39)/F39*100)</f>
        <v/>
      </c>
      <c r="T39" s="13" t="str">
        <f>IF(D39="","",(F39-D39)/D39*100)</f>
        <v/>
      </c>
    </row>
    <row r="40">
      <c r="A40" s="9" t="n">
        <v>35</v>
      </c>
      <c r="B40" s="10" t="n"/>
      <c r="C40" s="5" t="n"/>
      <c r="D40" s="5" t="n"/>
      <c r="E40" s="5" t="n"/>
      <c r="F40" s="11" t="str">
        <f>IF(D40="","",MAX(N('Example settings'!$B$4),$C$6:C40,$D$6:D40,IF('Example settings'!$B$11="Intraday equity high",MAX(0,$E$6:E40),0)))</f>
        <v/>
      </c>
      <c r="G40" s="11" t="str">
        <f>IF(OR(D40="",C40="",'Example settings'!$B$5=""),"",'Example settings'!$B$5/100*IF('Example settings'!$B$6="Start-of-day equity",C40,'Example settings'!$B$4))</f>
        <v/>
      </c>
      <c r="H40" s="11" t="str">
        <f>IF(G40="","",C40-G40)</f>
        <v/>
      </c>
      <c r="I40" s="11" t="str">
        <f>IF(H40="","",MAX(D40-H40,0))</f>
        <v/>
      </c>
      <c r="J40" s="11" t="str">
        <f>IF(OR(D40="",'Example settings'!$B$7=""),"",'Example settings'!$B$4-'Example settings'!$B$7/100*'Example settings'!$B$4)</f>
        <v/>
      </c>
      <c r="K40" s="11" t="str">
        <f>IF(OR(D40="",'Example settings'!$B$7=""),"",IF('Example settings'!$B$9="Yes",MIN(F40-'Example settings'!$B$7/100*'Example settings'!$B$4,'Example settings'!$B$4),F40-'Example settings'!$B$7/100*'Example settings'!$B$4))</f>
        <v/>
      </c>
      <c r="L40" s="11" t="str">
        <f>IF(J40="","",IF('Example settings'!$B$8="Trailing",K40,J40))</f>
        <v/>
      </c>
      <c r="M40" s="11" t="str">
        <f>IF(L40="","",MAX(D40-L40,0))</f>
        <v/>
      </c>
      <c r="N40" s="11" t="str">
        <f>IF(AND(I40="",M40=""),"",IF(I40="",M40,IF(M40="",I40,MIN(I40,M40))))</f>
        <v/>
      </c>
      <c r="O40" s="9" t="str">
        <f>IF(N40="","",IF(I40="","Max loss",IF(M40="","Daily",IF(I40&lt;=M40,"Daily","Max loss"))))</f>
        <v/>
      </c>
      <c r="P40" s="11" t="str">
        <f>IF(OR(D40="",'Example settings'!$B$10=""),"",'Example settings'!$B$10/100*D40)</f>
        <v/>
      </c>
      <c r="Q40" s="12" t="str">
        <f>IF(OR(N40="",P40=""),"",IF(IF(O40="Daily",D40-H40,D40-L40)&lt;=0.000000001,0,MAX(ROUNDUP(N40/P40-0.000000001,0)-1,0)))</f>
        <v/>
      </c>
      <c r="R40" s="9" t="str">
        <f>IF(Q40="","",IF(Q40=0,"Red",IF(Q40&lt;=2,"Amber","Green")))</f>
        <v/>
      </c>
      <c r="S40" s="13" t="str">
        <f>IF(D40="","",(F40-D40)/F40*100)</f>
        <v/>
      </c>
      <c r="T40" s="13" t="str">
        <f>IF(D40="","",(F40-D40)/D40*100)</f>
        <v/>
      </c>
    </row>
    <row r="41">
      <c r="A41" s="9" t="n">
        <v>36</v>
      </c>
      <c r="B41" s="10" t="n"/>
      <c r="C41" s="5" t="n"/>
      <c r="D41" s="5" t="n"/>
      <c r="E41" s="5" t="n"/>
      <c r="F41" s="11" t="str">
        <f>IF(D41="","",MAX(N('Example settings'!$B$4),$C$6:C41,$D$6:D41,IF('Example settings'!$B$11="Intraday equity high",MAX(0,$E$6:E41),0)))</f>
        <v/>
      </c>
      <c r="G41" s="11" t="str">
        <f>IF(OR(D41="",C41="",'Example settings'!$B$5=""),"",'Example settings'!$B$5/100*IF('Example settings'!$B$6="Start-of-day equity",C41,'Example settings'!$B$4))</f>
        <v/>
      </c>
      <c r="H41" s="11" t="str">
        <f>IF(G41="","",C41-G41)</f>
        <v/>
      </c>
      <c r="I41" s="11" t="str">
        <f>IF(H41="","",MAX(D41-H41,0))</f>
        <v/>
      </c>
      <c r="J41" s="11" t="str">
        <f>IF(OR(D41="",'Example settings'!$B$7=""),"",'Example settings'!$B$4-'Example settings'!$B$7/100*'Example settings'!$B$4)</f>
        <v/>
      </c>
      <c r="K41" s="11" t="str">
        <f>IF(OR(D41="",'Example settings'!$B$7=""),"",IF('Example settings'!$B$9="Yes",MIN(F41-'Example settings'!$B$7/100*'Example settings'!$B$4,'Example settings'!$B$4),F41-'Example settings'!$B$7/100*'Example settings'!$B$4))</f>
        <v/>
      </c>
      <c r="L41" s="11" t="str">
        <f>IF(J41="","",IF('Example settings'!$B$8="Trailing",K41,J41))</f>
        <v/>
      </c>
      <c r="M41" s="11" t="str">
        <f>IF(L41="","",MAX(D41-L41,0))</f>
        <v/>
      </c>
      <c r="N41" s="11" t="str">
        <f>IF(AND(I41="",M41=""),"",IF(I41="",M41,IF(M41="",I41,MIN(I41,M41))))</f>
        <v/>
      </c>
      <c r="O41" s="9" t="str">
        <f>IF(N41="","",IF(I41="","Max loss",IF(M41="","Daily",IF(I41&lt;=M41,"Daily","Max loss"))))</f>
        <v/>
      </c>
      <c r="P41" s="11" t="str">
        <f>IF(OR(D41="",'Example settings'!$B$10=""),"",'Example settings'!$B$10/100*D41)</f>
        <v/>
      </c>
      <c r="Q41" s="12" t="str">
        <f>IF(OR(N41="",P41=""),"",IF(IF(O41="Daily",D41-H41,D41-L41)&lt;=0.000000001,0,MAX(ROUNDUP(N41/P41-0.000000001,0)-1,0)))</f>
        <v/>
      </c>
      <c r="R41" s="9" t="str">
        <f>IF(Q41="","",IF(Q41=0,"Red",IF(Q41&lt;=2,"Amber","Green")))</f>
        <v/>
      </c>
      <c r="S41" s="13" t="str">
        <f>IF(D41="","",(F41-D41)/F41*100)</f>
        <v/>
      </c>
      <c r="T41" s="13" t="str">
        <f>IF(D41="","",(F41-D41)/D41*100)</f>
        <v/>
      </c>
    </row>
    <row r="42">
      <c r="A42" s="9" t="n">
        <v>37</v>
      </c>
      <c r="B42" s="10" t="n"/>
      <c r="C42" s="5" t="n"/>
      <c r="D42" s="5" t="n"/>
      <c r="E42" s="5" t="n"/>
      <c r="F42" s="11" t="str">
        <f>IF(D42="","",MAX(N('Example settings'!$B$4),$C$6:C42,$D$6:D42,IF('Example settings'!$B$11="Intraday equity high",MAX(0,$E$6:E42),0)))</f>
        <v/>
      </c>
      <c r="G42" s="11" t="str">
        <f>IF(OR(D42="",C42="",'Example settings'!$B$5=""),"",'Example settings'!$B$5/100*IF('Example settings'!$B$6="Start-of-day equity",C42,'Example settings'!$B$4))</f>
        <v/>
      </c>
      <c r="H42" s="11" t="str">
        <f>IF(G42="","",C42-G42)</f>
        <v/>
      </c>
      <c r="I42" s="11" t="str">
        <f>IF(H42="","",MAX(D42-H42,0))</f>
        <v/>
      </c>
      <c r="J42" s="11" t="str">
        <f>IF(OR(D42="",'Example settings'!$B$7=""),"",'Example settings'!$B$4-'Example settings'!$B$7/100*'Example settings'!$B$4)</f>
        <v/>
      </c>
      <c r="K42" s="11" t="str">
        <f>IF(OR(D42="",'Example settings'!$B$7=""),"",IF('Example settings'!$B$9="Yes",MIN(F42-'Example settings'!$B$7/100*'Example settings'!$B$4,'Example settings'!$B$4),F42-'Example settings'!$B$7/100*'Example settings'!$B$4))</f>
        <v/>
      </c>
      <c r="L42" s="11" t="str">
        <f>IF(J42="","",IF('Example settings'!$B$8="Trailing",K42,J42))</f>
        <v/>
      </c>
      <c r="M42" s="11" t="str">
        <f>IF(L42="","",MAX(D42-L42,0))</f>
        <v/>
      </c>
      <c r="N42" s="11" t="str">
        <f>IF(AND(I42="",M42=""),"",IF(I42="",M42,IF(M42="",I42,MIN(I42,M42))))</f>
        <v/>
      </c>
      <c r="O42" s="9" t="str">
        <f>IF(N42="","",IF(I42="","Max loss",IF(M42="","Daily",IF(I42&lt;=M42,"Daily","Max loss"))))</f>
        <v/>
      </c>
      <c r="P42" s="11" t="str">
        <f>IF(OR(D42="",'Example settings'!$B$10=""),"",'Example settings'!$B$10/100*D42)</f>
        <v/>
      </c>
      <c r="Q42" s="12" t="str">
        <f>IF(OR(N42="",P42=""),"",IF(IF(O42="Daily",D42-H42,D42-L42)&lt;=0.000000001,0,MAX(ROUNDUP(N42/P42-0.000000001,0)-1,0)))</f>
        <v/>
      </c>
      <c r="R42" s="9" t="str">
        <f>IF(Q42="","",IF(Q42=0,"Red",IF(Q42&lt;=2,"Amber","Green")))</f>
        <v/>
      </c>
      <c r="S42" s="13" t="str">
        <f>IF(D42="","",(F42-D42)/F42*100)</f>
        <v/>
      </c>
      <c r="T42" s="13" t="str">
        <f>IF(D42="","",(F42-D42)/D42*100)</f>
        <v/>
      </c>
    </row>
    <row r="43">
      <c r="A43" s="9" t="n">
        <v>38</v>
      </c>
      <c r="B43" s="10" t="n"/>
      <c r="C43" s="5" t="n"/>
      <c r="D43" s="5" t="n"/>
      <c r="E43" s="5" t="n"/>
      <c r="F43" s="11" t="str">
        <f>IF(D43="","",MAX(N('Example settings'!$B$4),$C$6:C43,$D$6:D43,IF('Example settings'!$B$11="Intraday equity high",MAX(0,$E$6:E43),0)))</f>
        <v/>
      </c>
      <c r="G43" s="11" t="str">
        <f>IF(OR(D43="",C43="",'Example settings'!$B$5=""),"",'Example settings'!$B$5/100*IF('Example settings'!$B$6="Start-of-day equity",C43,'Example settings'!$B$4))</f>
        <v/>
      </c>
      <c r="H43" s="11" t="str">
        <f>IF(G43="","",C43-G43)</f>
        <v/>
      </c>
      <c r="I43" s="11" t="str">
        <f>IF(H43="","",MAX(D43-H43,0))</f>
        <v/>
      </c>
      <c r="J43" s="11" t="str">
        <f>IF(OR(D43="",'Example settings'!$B$7=""),"",'Example settings'!$B$4-'Example settings'!$B$7/100*'Example settings'!$B$4)</f>
        <v/>
      </c>
      <c r="K43" s="11" t="str">
        <f>IF(OR(D43="",'Example settings'!$B$7=""),"",IF('Example settings'!$B$9="Yes",MIN(F43-'Example settings'!$B$7/100*'Example settings'!$B$4,'Example settings'!$B$4),F43-'Example settings'!$B$7/100*'Example settings'!$B$4))</f>
        <v/>
      </c>
      <c r="L43" s="11" t="str">
        <f>IF(J43="","",IF('Example settings'!$B$8="Trailing",K43,J43))</f>
        <v/>
      </c>
      <c r="M43" s="11" t="str">
        <f>IF(L43="","",MAX(D43-L43,0))</f>
        <v/>
      </c>
      <c r="N43" s="11" t="str">
        <f>IF(AND(I43="",M43=""),"",IF(I43="",M43,IF(M43="",I43,MIN(I43,M43))))</f>
        <v/>
      </c>
      <c r="O43" s="9" t="str">
        <f>IF(N43="","",IF(I43="","Max loss",IF(M43="","Daily",IF(I43&lt;=M43,"Daily","Max loss"))))</f>
        <v/>
      </c>
      <c r="P43" s="11" t="str">
        <f>IF(OR(D43="",'Example settings'!$B$10=""),"",'Example settings'!$B$10/100*D43)</f>
        <v/>
      </c>
      <c r="Q43" s="12" t="str">
        <f>IF(OR(N43="",P43=""),"",IF(IF(O43="Daily",D43-H43,D43-L43)&lt;=0.000000001,0,MAX(ROUNDUP(N43/P43-0.000000001,0)-1,0)))</f>
        <v/>
      </c>
      <c r="R43" s="9" t="str">
        <f>IF(Q43="","",IF(Q43=0,"Red",IF(Q43&lt;=2,"Amber","Green")))</f>
        <v/>
      </c>
      <c r="S43" s="13" t="str">
        <f>IF(D43="","",(F43-D43)/F43*100)</f>
        <v/>
      </c>
      <c r="T43" s="13" t="str">
        <f>IF(D43="","",(F43-D43)/D43*100)</f>
        <v/>
      </c>
    </row>
    <row r="44">
      <c r="A44" s="9" t="n">
        <v>39</v>
      </c>
      <c r="B44" s="10" t="n"/>
      <c r="C44" s="5" t="n"/>
      <c r="D44" s="5" t="n"/>
      <c r="E44" s="5" t="n"/>
      <c r="F44" s="11" t="str">
        <f>IF(D44="","",MAX(N('Example settings'!$B$4),$C$6:C44,$D$6:D44,IF('Example settings'!$B$11="Intraday equity high",MAX(0,$E$6:E44),0)))</f>
        <v/>
      </c>
      <c r="G44" s="11" t="str">
        <f>IF(OR(D44="",C44="",'Example settings'!$B$5=""),"",'Example settings'!$B$5/100*IF('Example settings'!$B$6="Start-of-day equity",C44,'Example settings'!$B$4))</f>
        <v/>
      </c>
      <c r="H44" s="11" t="str">
        <f>IF(G44="","",C44-G44)</f>
        <v/>
      </c>
      <c r="I44" s="11" t="str">
        <f>IF(H44="","",MAX(D44-H44,0))</f>
        <v/>
      </c>
      <c r="J44" s="11" t="str">
        <f>IF(OR(D44="",'Example settings'!$B$7=""),"",'Example settings'!$B$4-'Example settings'!$B$7/100*'Example settings'!$B$4)</f>
        <v/>
      </c>
      <c r="K44" s="11" t="str">
        <f>IF(OR(D44="",'Example settings'!$B$7=""),"",IF('Example settings'!$B$9="Yes",MIN(F44-'Example settings'!$B$7/100*'Example settings'!$B$4,'Example settings'!$B$4),F44-'Example settings'!$B$7/100*'Example settings'!$B$4))</f>
        <v/>
      </c>
      <c r="L44" s="11" t="str">
        <f>IF(J44="","",IF('Example settings'!$B$8="Trailing",K44,J44))</f>
        <v/>
      </c>
      <c r="M44" s="11" t="str">
        <f>IF(L44="","",MAX(D44-L44,0))</f>
        <v/>
      </c>
      <c r="N44" s="11" t="str">
        <f>IF(AND(I44="",M44=""),"",IF(I44="",M44,IF(M44="",I44,MIN(I44,M44))))</f>
        <v/>
      </c>
      <c r="O44" s="9" t="str">
        <f>IF(N44="","",IF(I44="","Max loss",IF(M44="","Daily",IF(I44&lt;=M44,"Daily","Max loss"))))</f>
        <v/>
      </c>
      <c r="P44" s="11" t="str">
        <f>IF(OR(D44="",'Example settings'!$B$10=""),"",'Example settings'!$B$10/100*D44)</f>
        <v/>
      </c>
      <c r="Q44" s="12" t="str">
        <f>IF(OR(N44="",P44=""),"",IF(IF(O44="Daily",D44-H44,D44-L44)&lt;=0.000000001,0,MAX(ROUNDUP(N44/P44-0.000000001,0)-1,0)))</f>
        <v/>
      </c>
      <c r="R44" s="9" t="str">
        <f>IF(Q44="","",IF(Q44=0,"Red",IF(Q44&lt;=2,"Amber","Green")))</f>
        <v/>
      </c>
      <c r="S44" s="13" t="str">
        <f>IF(D44="","",(F44-D44)/F44*100)</f>
        <v/>
      </c>
      <c r="T44" s="13" t="str">
        <f>IF(D44="","",(F44-D44)/D44*100)</f>
        <v/>
      </c>
    </row>
    <row r="45">
      <c r="A45" s="9" t="n">
        <v>40</v>
      </c>
      <c r="B45" s="10" t="n"/>
      <c r="C45" s="5" t="n"/>
      <c r="D45" s="5" t="n"/>
      <c r="E45" s="5" t="n"/>
      <c r="F45" s="11" t="str">
        <f>IF(D45="","",MAX(N('Example settings'!$B$4),$C$6:C45,$D$6:D45,IF('Example settings'!$B$11="Intraday equity high",MAX(0,$E$6:E45),0)))</f>
        <v/>
      </c>
      <c r="G45" s="11" t="str">
        <f>IF(OR(D45="",C45="",'Example settings'!$B$5=""),"",'Example settings'!$B$5/100*IF('Example settings'!$B$6="Start-of-day equity",C45,'Example settings'!$B$4))</f>
        <v/>
      </c>
      <c r="H45" s="11" t="str">
        <f>IF(G45="","",C45-G45)</f>
        <v/>
      </c>
      <c r="I45" s="11" t="str">
        <f>IF(H45="","",MAX(D45-H45,0))</f>
        <v/>
      </c>
      <c r="J45" s="11" t="str">
        <f>IF(OR(D45="",'Example settings'!$B$7=""),"",'Example settings'!$B$4-'Example settings'!$B$7/100*'Example settings'!$B$4)</f>
        <v/>
      </c>
      <c r="K45" s="11" t="str">
        <f>IF(OR(D45="",'Example settings'!$B$7=""),"",IF('Example settings'!$B$9="Yes",MIN(F45-'Example settings'!$B$7/100*'Example settings'!$B$4,'Example settings'!$B$4),F45-'Example settings'!$B$7/100*'Example settings'!$B$4))</f>
        <v/>
      </c>
      <c r="L45" s="11" t="str">
        <f>IF(J45="","",IF('Example settings'!$B$8="Trailing",K45,J45))</f>
        <v/>
      </c>
      <c r="M45" s="11" t="str">
        <f>IF(L45="","",MAX(D45-L45,0))</f>
        <v/>
      </c>
      <c r="N45" s="11" t="str">
        <f>IF(AND(I45="",M45=""),"",IF(I45="",M45,IF(M45="",I45,MIN(I45,M45))))</f>
        <v/>
      </c>
      <c r="O45" s="9" t="str">
        <f>IF(N45="","",IF(I45="","Max loss",IF(M45="","Daily",IF(I45&lt;=M45,"Daily","Max loss"))))</f>
        <v/>
      </c>
      <c r="P45" s="11" t="str">
        <f>IF(OR(D45="",'Example settings'!$B$10=""),"",'Example settings'!$B$10/100*D45)</f>
        <v/>
      </c>
      <c r="Q45" s="12" t="str">
        <f>IF(OR(N45="",P45=""),"",IF(IF(O45="Daily",D45-H45,D45-L45)&lt;=0.000000001,0,MAX(ROUNDUP(N45/P45-0.000000001,0)-1,0)))</f>
        <v/>
      </c>
      <c r="R45" s="9" t="str">
        <f>IF(Q45="","",IF(Q45=0,"Red",IF(Q45&lt;=2,"Amber","Green")))</f>
        <v/>
      </c>
      <c r="S45" s="13" t="str">
        <f>IF(D45="","",(F45-D45)/F45*100)</f>
        <v/>
      </c>
      <c r="T45" s="13" t="str">
        <f>IF(D45="","",(F45-D45)/D45*100)</f>
        <v/>
      </c>
    </row>
    <row r="46">
      <c r="A46" s="9" t="n">
        <v>41</v>
      </c>
      <c r="B46" s="10" t="n"/>
      <c r="C46" s="5" t="n"/>
      <c r="D46" s="5" t="n"/>
      <c r="E46" s="5" t="n"/>
      <c r="F46" s="11" t="str">
        <f>IF(D46="","",MAX(N('Example settings'!$B$4),$C$6:C46,$D$6:D46,IF('Example settings'!$B$11="Intraday equity high",MAX(0,$E$6:E46),0)))</f>
        <v/>
      </c>
      <c r="G46" s="11" t="str">
        <f>IF(OR(D46="",C46="",'Example settings'!$B$5=""),"",'Example settings'!$B$5/100*IF('Example settings'!$B$6="Start-of-day equity",C46,'Example settings'!$B$4))</f>
        <v/>
      </c>
      <c r="H46" s="11" t="str">
        <f>IF(G46="","",C46-G46)</f>
        <v/>
      </c>
      <c r="I46" s="11" t="str">
        <f>IF(H46="","",MAX(D46-H46,0))</f>
        <v/>
      </c>
      <c r="J46" s="11" t="str">
        <f>IF(OR(D46="",'Example settings'!$B$7=""),"",'Example settings'!$B$4-'Example settings'!$B$7/100*'Example settings'!$B$4)</f>
        <v/>
      </c>
      <c r="K46" s="11" t="str">
        <f>IF(OR(D46="",'Example settings'!$B$7=""),"",IF('Example settings'!$B$9="Yes",MIN(F46-'Example settings'!$B$7/100*'Example settings'!$B$4,'Example settings'!$B$4),F46-'Example settings'!$B$7/100*'Example settings'!$B$4))</f>
        <v/>
      </c>
      <c r="L46" s="11" t="str">
        <f>IF(J46="","",IF('Example settings'!$B$8="Trailing",K46,J46))</f>
        <v/>
      </c>
      <c r="M46" s="11" t="str">
        <f>IF(L46="","",MAX(D46-L46,0))</f>
        <v/>
      </c>
      <c r="N46" s="11" t="str">
        <f>IF(AND(I46="",M46=""),"",IF(I46="",M46,IF(M46="",I46,MIN(I46,M46))))</f>
        <v/>
      </c>
      <c r="O46" s="9" t="str">
        <f>IF(N46="","",IF(I46="","Max loss",IF(M46="","Daily",IF(I46&lt;=M46,"Daily","Max loss"))))</f>
        <v/>
      </c>
      <c r="P46" s="11" t="str">
        <f>IF(OR(D46="",'Example settings'!$B$10=""),"",'Example settings'!$B$10/100*D46)</f>
        <v/>
      </c>
      <c r="Q46" s="12" t="str">
        <f>IF(OR(N46="",P46=""),"",IF(IF(O46="Daily",D46-H46,D46-L46)&lt;=0.000000001,0,MAX(ROUNDUP(N46/P46-0.000000001,0)-1,0)))</f>
        <v/>
      </c>
      <c r="R46" s="9" t="str">
        <f>IF(Q46="","",IF(Q46=0,"Red",IF(Q46&lt;=2,"Amber","Green")))</f>
        <v/>
      </c>
      <c r="S46" s="13" t="str">
        <f>IF(D46="","",(F46-D46)/F46*100)</f>
        <v/>
      </c>
      <c r="T46" s="13" t="str">
        <f>IF(D46="","",(F46-D46)/D46*100)</f>
        <v/>
      </c>
    </row>
    <row r="47">
      <c r="A47" s="9" t="n">
        <v>42</v>
      </c>
      <c r="B47" s="10" t="n"/>
      <c r="C47" s="5" t="n"/>
      <c r="D47" s="5" t="n"/>
      <c r="E47" s="5" t="n"/>
      <c r="F47" s="11" t="str">
        <f>IF(D47="","",MAX(N('Example settings'!$B$4),$C$6:C47,$D$6:D47,IF('Example settings'!$B$11="Intraday equity high",MAX(0,$E$6:E47),0)))</f>
        <v/>
      </c>
      <c r="G47" s="11" t="str">
        <f>IF(OR(D47="",C47="",'Example settings'!$B$5=""),"",'Example settings'!$B$5/100*IF('Example settings'!$B$6="Start-of-day equity",C47,'Example settings'!$B$4))</f>
        <v/>
      </c>
      <c r="H47" s="11" t="str">
        <f>IF(G47="","",C47-G47)</f>
        <v/>
      </c>
      <c r="I47" s="11" t="str">
        <f>IF(H47="","",MAX(D47-H47,0))</f>
        <v/>
      </c>
      <c r="J47" s="11" t="str">
        <f>IF(OR(D47="",'Example settings'!$B$7=""),"",'Example settings'!$B$4-'Example settings'!$B$7/100*'Example settings'!$B$4)</f>
        <v/>
      </c>
      <c r="K47" s="11" t="str">
        <f>IF(OR(D47="",'Example settings'!$B$7=""),"",IF('Example settings'!$B$9="Yes",MIN(F47-'Example settings'!$B$7/100*'Example settings'!$B$4,'Example settings'!$B$4),F47-'Example settings'!$B$7/100*'Example settings'!$B$4))</f>
        <v/>
      </c>
      <c r="L47" s="11" t="str">
        <f>IF(J47="","",IF('Example settings'!$B$8="Trailing",K47,J47))</f>
        <v/>
      </c>
      <c r="M47" s="11" t="str">
        <f>IF(L47="","",MAX(D47-L47,0))</f>
        <v/>
      </c>
      <c r="N47" s="11" t="str">
        <f>IF(AND(I47="",M47=""),"",IF(I47="",M47,IF(M47="",I47,MIN(I47,M47))))</f>
        <v/>
      </c>
      <c r="O47" s="9" t="str">
        <f>IF(N47="","",IF(I47="","Max loss",IF(M47="","Daily",IF(I47&lt;=M47,"Daily","Max loss"))))</f>
        <v/>
      </c>
      <c r="P47" s="11" t="str">
        <f>IF(OR(D47="",'Example settings'!$B$10=""),"",'Example settings'!$B$10/100*D47)</f>
        <v/>
      </c>
      <c r="Q47" s="12" t="str">
        <f>IF(OR(N47="",P47=""),"",IF(IF(O47="Daily",D47-H47,D47-L47)&lt;=0.000000001,0,MAX(ROUNDUP(N47/P47-0.000000001,0)-1,0)))</f>
        <v/>
      </c>
      <c r="R47" s="9" t="str">
        <f>IF(Q47="","",IF(Q47=0,"Red",IF(Q47&lt;=2,"Amber","Green")))</f>
        <v/>
      </c>
      <c r="S47" s="13" t="str">
        <f>IF(D47="","",(F47-D47)/F47*100)</f>
        <v/>
      </c>
      <c r="T47" s="13" t="str">
        <f>IF(D47="","",(F47-D47)/D47*100)</f>
        <v/>
      </c>
    </row>
    <row r="48">
      <c r="A48" s="9" t="n">
        <v>43</v>
      </c>
      <c r="B48" s="10" t="n"/>
      <c r="C48" s="5" t="n"/>
      <c r="D48" s="5" t="n"/>
      <c r="E48" s="5" t="n"/>
      <c r="F48" s="11" t="str">
        <f>IF(D48="","",MAX(N('Example settings'!$B$4),$C$6:C48,$D$6:D48,IF('Example settings'!$B$11="Intraday equity high",MAX(0,$E$6:E48),0)))</f>
        <v/>
      </c>
      <c r="G48" s="11" t="str">
        <f>IF(OR(D48="",C48="",'Example settings'!$B$5=""),"",'Example settings'!$B$5/100*IF('Example settings'!$B$6="Start-of-day equity",C48,'Example settings'!$B$4))</f>
        <v/>
      </c>
      <c r="H48" s="11" t="str">
        <f>IF(G48="","",C48-G48)</f>
        <v/>
      </c>
      <c r="I48" s="11" t="str">
        <f>IF(H48="","",MAX(D48-H48,0))</f>
        <v/>
      </c>
      <c r="J48" s="11" t="str">
        <f>IF(OR(D48="",'Example settings'!$B$7=""),"",'Example settings'!$B$4-'Example settings'!$B$7/100*'Example settings'!$B$4)</f>
        <v/>
      </c>
      <c r="K48" s="11" t="str">
        <f>IF(OR(D48="",'Example settings'!$B$7=""),"",IF('Example settings'!$B$9="Yes",MIN(F48-'Example settings'!$B$7/100*'Example settings'!$B$4,'Example settings'!$B$4),F48-'Example settings'!$B$7/100*'Example settings'!$B$4))</f>
        <v/>
      </c>
      <c r="L48" s="11" t="str">
        <f>IF(J48="","",IF('Example settings'!$B$8="Trailing",K48,J48))</f>
        <v/>
      </c>
      <c r="M48" s="11" t="str">
        <f>IF(L48="","",MAX(D48-L48,0))</f>
        <v/>
      </c>
      <c r="N48" s="11" t="str">
        <f>IF(AND(I48="",M48=""),"",IF(I48="",M48,IF(M48="",I48,MIN(I48,M48))))</f>
        <v/>
      </c>
      <c r="O48" s="9" t="str">
        <f>IF(N48="","",IF(I48="","Max loss",IF(M48="","Daily",IF(I48&lt;=M48,"Daily","Max loss"))))</f>
        <v/>
      </c>
      <c r="P48" s="11" t="str">
        <f>IF(OR(D48="",'Example settings'!$B$10=""),"",'Example settings'!$B$10/100*D48)</f>
        <v/>
      </c>
      <c r="Q48" s="12" t="str">
        <f>IF(OR(N48="",P48=""),"",IF(IF(O48="Daily",D48-H48,D48-L48)&lt;=0.000000001,0,MAX(ROUNDUP(N48/P48-0.000000001,0)-1,0)))</f>
        <v/>
      </c>
      <c r="R48" s="9" t="str">
        <f>IF(Q48="","",IF(Q48=0,"Red",IF(Q48&lt;=2,"Amber","Green")))</f>
        <v/>
      </c>
      <c r="S48" s="13" t="str">
        <f>IF(D48="","",(F48-D48)/F48*100)</f>
        <v/>
      </c>
      <c r="T48" s="13" t="str">
        <f>IF(D48="","",(F48-D48)/D48*100)</f>
        <v/>
      </c>
    </row>
    <row r="49">
      <c r="A49" s="9" t="n">
        <v>44</v>
      </c>
      <c r="B49" s="10" t="n"/>
      <c r="C49" s="5" t="n"/>
      <c r="D49" s="5" t="n"/>
      <c r="E49" s="5" t="n"/>
      <c r="F49" s="11" t="str">
        <f>IF(D49="","",MAX(N('Example settings'!$B$4),$C$6:C49,$D$6:D49,IF('Example settings'!$B$11="Intraday equity high",MAX(0,$E$6:E49),0)))</f>
        <v/>
      </c>
      <c r="G49" s="11" t="str">
        <f>IF(OR(D49="",C49="",'Example settings'!$B$5=""),"",'Example settings'!$B$5/100*IF('Example settings'!$B$6="Start-of-day equity",C49,'Example settings'!$B$4))</f>
        <v/>
      </c>
      <c r="H49" s="11" t="str">
        <f>IF(G49="","",C49-G49)</f>
        <v/>
      </c>
      <c r="I49" s="11" t="str">
        <f>IF(H49="","",MAX(D49-H49,0))</f>
        <v/>
      </c>
      <c r="J49" s="11" t="str">
        <f>IF(OR(D49="",'Example settings'!$B$7=""),"",'Example settings'!$B$4-'Example settings'!$B$7/100*'Example settings'!$B$4)</f>
        <v/>
      </c>
      <c r="K49" s="11" t="str">
        <f>IF(OR(D49="",'Example settings'!$B$7=""),"",IF('Example settings'!$B$9="Yes",MIN(F49-'Example settings'!$B$7/100*'Example settings'!$B$4,'Example settings'!$B$4),F49-'Example settings'!$B$7/100*'Example settings'!$B$4))</f>
        <v/>
      </c>
      <c r="L49" s="11" t="str">
        <f>IF(J49="","",IF('Example settings'!$B$8="Trailing",K49,J49))</f>
        <v/>
      </c>
      <c r="M49" s="11" t="str">
        <f>IF(L49="","",MAX(D49-L49,0))</f>
        <v/>
      </c>
      <c r="N49" s="11" t="str">
        <f>IF(AND(I49="",M49=""),"",IF(I49="",M49,IF(M49="",I49,MIN(I49,M49))))</f>
        <v/>
      </c>
      <c r="O49" s="9" t="str">
        <f>IF(N49="","",IF(I49="","Max loss",IF(M49="","Daily",IF(I49&lt;=M49,"Daily","Max loss"))))</f>
        <v/>
      </c>
      <c r="P49" s="11" t="str">
        <f>IF(OR(D49="",'Example settings'!$B$10=""),"",'Example settings'!$B$10/100*D49)</f>
        <v/>
      </c>
      <c r="Q49" s="12" t="str">
        <f>IF(OR(N49="",P49=""),"",IF(IF(O49="Daily",D49-H49,D49-L49)&lt;=0.000000001,0,MAX(ROUNDUP(N49/P49-0.000000001,0)-1,0)))</f>
        <v/>
      </c>
      <c r="R49" s="9" t="str">
        <f>IF(Q49="","",IF(Q49=0,"Red",IF(Q49&lt;=2,"Amber","Green")))</f>
        <v/>
      </c>
      <c r="S49" s="13" t="str">
        <f>IF(D49="","",(F49-D49)/F49*100)</f>
        <v/>
      </c>
      <c r="T49" s="13" t="str">
        <f>IF(D49="","",(F49-D49)/D49*100)</f>
        <v/>
      </c>
    </row>
    <row r="50">
      <c r="A50" s="9" t="n">
        <v>45</v>
      </c>
      <c r="B50" s="10" t="n"/>
      <c r="C50" s="5" t="n"/>
      <c r="D50" s="5" t="n"/>
      <c r="E50" s="5" t="n"/>
      <c r="F50" s="11" t="str">
        <f>IF(D50="","",MAX(N('Example settings'!$B$4),$C$6:C50,$D$6:D50,IF('Example settings'!$B$11="Intraday equity high",MAX(0,$E$6:E50),0)))</f>
        <v/>
      </c>
      <c r="G50" s="11" t="str">
        <f>IF(OR(D50="",C50="",'Example settings'!$B$5=""),"",'Example settings'!$B$5/100*IF('Example settings'!$B$6="Start-of-day equity",C50,'Example settings'!$B$4))</f>
        <v/>
      </c>
      <c r="H50" s="11" t="str">
        <f>IF(G50="","",C50-G50)</f>
        <v/>
      </c>
      <c r="I50" s="11" t="str">
        <f>IF(H50="","",MAX(D50-H50,0))</f>
        <v/>
      </c>
      <c r="J50" s="11" t="str">
        <f>IF(OR(D50="",'Example settings'!$B$7=""),"",'Example settings'!$B$4-'Example settings'!$B$7/100*'Example settings'!$B$4)</f>
        <v/>
      </c>
      <c r="K50" s="11" t="str">
        <f>IF(OR(D50="",'Example settings'!$B$7=""),"",IF('Example settings'!$B$9="Yes",MIN(F50-'Example settings'!$B$7/100*'Example settings'!$B$4,'Example settings'!$B$4),F50-'Example settings'!$B$7/100*'Example settings'!$B$4))</f>
        <v/>
      </c>
      <c r="L50" s="11" t="str">
        <f>IF(J50="","",IF('Example settings'!$B$8="Trailing",K50,J50))</f>
        <v/>
      </c>
      <c r="M50" s="11" t="str">
        <f>IF(L50="","",MAX(D50-L50,0))</f>
        <v/>
      </c>
      <c r="N50" s="11" t="str">
        <f>IF(AND(I50="",M50=""),"",IF(I50="",M50,IF(M50="",I50,MIN(I50,M50))))</f>
        <v/>
      </c>
      <c r="O50" s="9" t="str">
        <f>IF(N50="","",IF(I50="","Max loss",IF(M50="","Daily",IF(I50&lt;=M50,"Daily","Max loss"))))</f>
        <v/>
      </c>
      <c r="P50" s="11" t="str">
        <f>IF(OR(D50="",'Example settings'!$B$10=""),"",'Example settings'!$B$10/100*D50)</f>
        <v/>
      </c>
      <c r="Q50" s="12" t="str">
        <f>IF(OR(N50="",P50=""),"",IF(IF(O50="Daily",D50-H50,D50-L50)&lt;=0.000000001,0,MAX(ROUNDUP(N50/P50-0.000000001,0)-1,0)))</f>
        <v/>
      </c>
      <c r="R50" s="9" t="str">
        <f>IF(Q50="","",IF(Q50=0,"Red",IF(Q50&lt;=2,"Amber","Green")))</f>
        <v/>
      </c>
      <c r="S50" s="13" t="str">
        <f>IF(D50="","",(F50-D50)/F50*100)</f>
        <v/>
      </c>
      <c r="T50" s="13" t="str">
        <f>IF(D50="","",(F50-D50)/D50*100)</f>
        <v/>
      </c>
    </row>
    <row r="51">
      <c r="A51" s="9" t="n">
        <v>46</v>
      </c>
      <c r="B51" s="10" t="n"/>
      <c r="C51" s="5" t="n"/>
      <c r="D51" s="5" t="n"/>
      <c r="E51" s="5" t="n"/>
      <c r="F51" s="11" t="str">
        <f>IF(D51="","",MAX(N('Example settings'!$B$4),$C$6:C51,$D$6:D51,IF('Example settings'!$B$11="Intraday equity high",MAX(0,$E$6:E51),0)))</f>
        <v/>
      </c>
      <c r="G51" s="11" t="str">
        <f>IF(OR(D51="",C51="",'Example settings'!$B$5=""),"",'Example settings'!$B$5/100*IF('Example settings'!$B$6="Start-of-day equity",C51,'Example settings'!$B$4))</f>
        <v/>
      </c>
      <c r="H51" s="11" t="str">
        <f>IF(G51="","",C51-G51)</f>
        <v/>
      </c>
      <c r="I51" s="11" t="str">
        <f>IF(H51="","",MAX(D51-H51,0))</f>
        <v/>
      </c>
      <c r="J51" s="11" t="str">
        <f>IF(OR(D51="",'Example settings'!$B$7=""),"",'Example settings'!$B$4-'Example settings'!$B$7/100*'Example settings'!$B$4)</f>
        <v/>
      </c>
      <c r="K51" s="11" t="str">
        <f>IF(OR(D51="",'Example settings'!$B$7=""),"",IF('Example settings'!$B$9="Yes",MIN(F51-'Example settings'!$B$7/100*'Example settings'!$B$4,'Example settings'!$B$4),F51-'Example settings'!$B$7/100*'Example settings'!$B$4))</f>
        <v/>
      </c>
      <c r="L51" s="11" t="str">
        <f>IF(J51="","",IF('Example settings'!$B$8="Trailing",K51,J51))</f>
        <v/>
      </c>
      <c r="M51" s="11" t="str">
        <f>IF(L51="","",MAX(D51-L51,0))</f>
        <v/>
      </c>
      <c r="N51" s="11" t="str">
        <f>IF(AND(I51="",M51=""),"",IF(I51="",M51,IF(M51="",I51,MIN(I51,M51))))</f>
        <v/>
      </c>
      <c r="O51" s="9" t="str">
        <f>IF(N51="","",IF(I51="","Max loss",IF(M51="","Daily",IF(I51&lt;=M51,"Daily","Max loss"))))</f>
        <v/>
      </c>
      <c r="P51" s="11" t="str">
        <f>IF(OR(D51="",'Example settings'!$B$10=""),"",'Example settings'!$B$10/100*D51)</f>
        <v/>
      </c>
      <c r="Q51" s="12" t="str">
        <f>IF(OR(N51="",P51=""),"",IF(IF(O51="Daily",D51-H51,D51-L51)&lt;=0.000000001,0,MAX(ROUNDUP(N51/P51-0.000000001,0)-1,0)))</f>
        <v/>
      </c>
      <c r="R51" s="9" t="str">
        <f>IF(Q51="","",IF(Q51=0,"Red",IF(Q51&lt;=2,"Amber","Green")))</f>
        <v/>
      </c>
      <c r="S51" s="13" t="str">
        <f>IF(D51="","",(F51-D51)/F51*100)</f>
        <v/>
      </c>
      <c r="T51" s="13" t="str">
        <f>IF(D51="","",(F51-D51)/D51*100)</f>
        <v/>
      </c>
    </row>
    <row r="52">
      <c r="A52" s="9" t="n">
        <v>47</v>
      </c>
      <c r="B52" s="10" t="n"/>
      <c r="C52" s="5" t="n"/>
      <c r="D52" s="5" t="n"/>
      <c r="E52" s="5" t="n"/>
      <c r="F52" s="11" t="str">
        <f>IF(D52="","",MAX(N('Example settings'!$B$4),$C$6:C52,$D$6:D52,IF('Example settings'!$B$11="Intraday equity high",MAX(0,$E$6:E52),0)))</f>
        <v/>
      </c>
      <c r="G52" s="11" t="str">
        <f>IF(OR(D52="",C52="",'Example settings'!$B$5=""),"",'Example settings'!$B$5/100*IF('Example settings'!$B$6="Start-of-day equity",C52,'Example settings'!$B$4))</f>
        <v/>
      </c>
      <c r="H52" s="11" t="str">
        <f>IF(G52="","",C52-G52)</f>
        <v/>
      </c>
      <c r="I52" s="11" t="str">
        <f>IF(H52="","",MAX(D52-H52,0))</f>
        <v/>
      </c>
      <c r="J52" s="11" t="str">
        <f>IF(OR(D52="",'Example settings'!$B$7=""),"",'Example settings'!$B$4-'Example settings'!$B$7/100*'Example settings'!$B$4)</f>
        <v/>
      </c>
      <c r="K52" s="11" t="str">
        <f>IF(OR(D52="",'Example settings'!$B$7=""),"",IF('Example settings'!$B$9="Yes",MIN(F52-'Example settings'!$B$7/100*'Example settings'!$B$4,'Example settings'!$B$4),F52-'Example settings'!$B$7/100*'Example settings'!$B$4))</f>
        <v/>
      </c>
      <c r="L52" s="11" t="str">
        <f>IF(J52="","",IF('Example settings'!$B$8="Trailing",K52,J52))</f>
        <v/>
      </c>
      <c r="M52" s="11" t="str">
        <f>IF(L52="","",MAX(D52-L52,0))</f>
        <v/>
      </c>
      <c r="N52" s="11" t="str">
        <f>IF(AND(I52="",M52=""),"",IF(I52="",M52,IF(M52="",I52,MIN(I52,M52))))</f>
        <v/>
      </c>
      <c r="O52" s="9" t="str">
        <f>IF(N52="","",IF(I52="","Max loss",IF(M52="","Daily",IF(I52&lt;=M52,"Daily","Max loss"))))</f>
        <v/>
      </c>
      <c r="P52" s="11" t="str">
        <f>IF(OR(D52="",'Example settings'!$B$10=""),"",'Example settings'!$B$10/100*D52)</f>
        <v/>
      </c>
      <c r="Q52" s="12" t="str">
        <f>IF(OR(N52="",P52=""),"",IF(IF(O52="Daily",D52-H52,D52-L52)&lt;=0.000000001,0,MAX(ROUNDUP(N52/P52-0.000000001,0)-1,0)))</f>
        <v/>
      </c>
      <c r="R52" s="9" t="str">
        <f>IF(Q52="","",IF(Q52=0,"Red",IF(Q52&lt;=2,"Amber","Green")))</f>
        <v/>
      </c>
      <c r="S52" s="13" t="str">
        <f>IF(D52="","",(F52-D52)/F52*100)</f>
        <v/>
      </c>
      <c r="T52" s="13" t="str">
        <f>IF(D52="","",(F52-D52)/D52*100)</f>
        <v/>
      </c>
    </row>
    <row r="53">
      <c r="A53" s="9" t="n">
        <v>48</v>
      </c>
      <c r="B53" s="10" t="n"/>
      <c r="C53" s="5" t="n"/>
      <c r="D53" s="5" t="n"/>
      <c r="E53" s="5" t="n"/>
      <c r="F53" s="11" t="str">
        <f>IF(D53="","",MAX(N('Example settings'!$B$4),$C$6:C53,$D$6:D53,IF('Example settings'!$B$11="Intraday equity high",MAX(0,$E$6:E53),0)))</f>
        <v/>
      </c>
      <c r="G53" s="11" t="str">
        <f>IF(OR(D53="",C53="",'Example settings'!$B$5=""),"",'Example settings'!$B$5/100*IF('Example settings'!$B$6="Start-of-day equity",C53,'Example settings'!$B$4))</f>
        <v/>
      </c>
      <c r="H53" s="11" t="str">
        <f>IF(G53="","",C53-G53)</f>
        <v/>
      </c>
      <c r="I53" s="11" t="str">
        <f>IF(H53="","",MAX(D53-H53,0))</f>
        <v/>
      </c>
      <c r="J53" s="11" t="str">
        <f>IF(OR(D53="",'Example settings'!$B$7=""),"",'Example settings'!$B$4-'Example settings'!$B$7/100*'Example settings'!$B$4)</f>
        <v/>
      </c>
      <c r="K53" s="11" t="str">
        <f>IF(OR(D53="",'Example settings'!$B$7=""),"",IF('Example settings'!$B$9="Yes",MIN(F53-'Example settings'!$B$7/100*'Example settings'!$B$4,'Example settings'!$B$4),F53-'Example settings'!$B$7/100*'Example settings'!$B$4))</f>
        <v/>
      </c>
      <c r="L53" s="11" t="str">
        <f>IF(J53="","",IF('Example settings'!$B$8="Trailing",K53,J53))</f>
        <v/>
      </c>
      <c r="M53" s="11" t="str">
        <f>IF(L53="","",MAX(D53-L53,0))</f>
        <v/>
      </c>
      <c r="N53" s="11" t="str">
        <f>IF(AND(I53="",M53=""),"",IF(I53="",M53,IF(M53="",I53,MIN(I53,M53))))</f>
        <v/>
      </c>
      <c r="O53" s="9" t="str">
        <f>IF(N53="","",IF(I53="","Max loss",IF(M53="","Daily",IF(I53&lt;=M53,"Daily","Max loss"))))</f>
        <v/>
      </c>
      <c r="P53" s="11" t="str">
        <f>IF(OR(D53="",'Example settings'!$B$10=""),"",'Example settings'!$B$10/100*D53)</f>
        <v/>
      </c>
      <c r="Q53" s="12" t="str">
        <f>IF(OR(N53="",P53=""),"",IF(IF(O53="Daily",D53-H53,D53-L53)&lt;=0.000000001,0,MAX(ROUNDUP(N53/P53-0.000000001,0)-1,0)))</f>
        <v/>
      </c>
      <c r="R53" s="9" t="str">
        <f>IF(Q53="","",IF(Q53=0,"Red",IF(Q53&lt;=2,"Amber","Green")))</f>
        <v/>
      </c>
      <c r="S53" s="13" t="str">
        <f>IF(D53="","",(F53-D53)/F53*100)</f>
        <v/>
      </c>
      <c r="T53" s="13" t="str">
        <f>IF(D53="","",(F53-D53)/D53*100)</f>
        <v/>
      </c>
    </row>
    <row r="54">
      <c r="A54" s="9" t="n">
        <v>49</v>
      </c>
      <c r="B54" s="10" t="n"/>
      <c r="C54" s="5" t="n"/>
      <c r="D54" s="5" t="n"/>
      <c r="E54" s="5" t="n"/>
      <c r="F54" s="11" t="str">
        <f>IF(D54="","",MAX(N('Example settings'!$B$4),$C$6:C54,$D$6:D54,IF('Example settings'!$B$11="Intraday equity high",MAX(0,$E$6:E54),0)))</f>
        <v/>
      </c>
      <c r="G54" s="11" t="str">
        <f>IF(OR(D54="",C54="",'Example settings'!$B$5=""),"",'Example settings'!$B$5/100*IF('Example settings'!$B$6="Start-of-day equity",C54,'Example settings'!$B$4))</f>
        <v/>
      </c>
      <c r="H54" s="11" t="str">
        <f>IF(G54="","",C54-G54)</f>
        <v/>
      </c>
      <c r="I54" s="11" t="str">
        <f>IF(H54="","",MAX(D54-H54,0))</f>
        <v/>
      </c>
      <c r="J54" s="11" t="str">
        <f>IF(OR(D54="",'Example settings'!$B$7=""),"",'Example settings'!$B$4-'Example settings'!$B$7/100*'Example settings'!$B$4)</f>
        <v/>
      </c>
      <c r="K54" s="11" t="str">
        <f>IF(OR(D54="",'Example settings'!$B$7=""),"",IF('Example settings'!$B$9="Yes",MIN(F54-'Example settings'!$B$7/100*'Example settings'!$B$4,'Example settings'!$B$4),F54-'Example settings'!$B$7/100*'Example settings'!$B$4))</f>
        <v/>
      </c>
      <c r="L54" s="11" t="str">
        <f>IF(J54="","",IF('Example settings'!$B$8="Trailing",K54,J54))</f>
        <v/>
      </c>
      <c r="M54" s="11" t="str">
        <f>IF(L54="","",MAX(D54-L54,0))</f>
        <v/>
      </c>
      <c r="N54" s="11" t="str">
        <f>IF(AND(I54="",M54=""),"",IF(I54="",M54,IF(M54="",I54,MIN(I54,M54))))</f>
        <v/>
      </c>
      <c r="O54" s="9" t="str">
        <f>IF(N54="","",IF(I54="","Max loss",IF(M54="","Daily",IF(I54&lt;=M54,"Daily","Max loss"))))</f>
        <v/>
      </c>
      <c r="P54" s="11" t="str">
        <f>IF(OR(D54="",'Example settings'!$B$10=""),"",'Example settings'!$B$10/100*D54)</f>
        <v/>
      </c>
      <c r="Q54" s="12" t="str">
        <f>IF(OR(N54="",P54=""),"",IF(IF(O54="Daily",D54-H54,D54-L54)&lt;=0.000000001,0,MAX(ROUNDUP(N54/P54-0.000000001,0)-1,0)))</f>
        <v/>
      </c>
      <c r="R54" s="9" t="str">
        <f>IF(Q54="","",IF(Q54=0,"Red",IF(Q54&lt;=2,"Amber","Green")))</f>
        <v/>
      </c>
      <c r="S54" s="13" t="str">
        <f>IF(D54="","",(F54-D54)/F54*100)</f>
        <v/>
      </c>
      <c r="T54" s="13" t="str">
        <f>IF(D54="","",(F54-D54)/D54*100)</f>
        <v/>
      </c>
    </row>
    <row r="55">
      <c r="A55" s="9" t="n">
        <v>50</v>
      </c>
      <c r="B55" s="10" t="n"/>
      <c r="C55" s="5" t="n"/>
      <c r="D55" s="5" t="n"/>
      <c r="E55" s="5" t="n"/>
      <c r="F55" s="11" t="str">
        <f>IF(D55="","",MAX(N('Example settings'!$B$4),$C$6:C55,$D$6:D55,IF('Example settings'!$B$11="Intraday equity high",MAX(0,$E$6:E55),0)))</f>
        <v/>
      </c>
      <c r="G55" s="11" t="str">
        <f>IF(OR(D55="",C55="",'Example settings'!$B$5=""),"",'Example settings'!$B$5/100*IF('Example settings'!$B$6="Start-of-day equity",C55,'Example settings'!$B$4))</f>
        <v/>
      </c>
      <c r="H55" s="11" t="str">
        <f>IF(G55="","",C55-G55)</f>
        <v/>
      </c>
      <c r="I55" s="11" t="str">
        <f>IF(H55="","",MAX(D55-H55,0))</f>
        <v/>
      </c>
      <c r="J55" s="11" t="str">
        <f>IF(OR(D55="",'Example settings'!$B$7=""),"",'Example settings'!$B$4-'Example settings'!$B$7/100*'Example settings'!$B$4)</f>
        <v/>
      </c>
      <c r="K55" s="11" t="str">
        <f>IF(OR(D55="",'Example settings'!$B$7=""),"",IF('Example settings'!$B$9="Yes",MIN(F55-'Example settings'!$B$7/100*'Example settings'!$B$4,'Example settings'!$B$4),F55-'Example settings'!$B$7/100*'Example settings'!$B$4))</f>
        <v/>
      </c>
      <c r="L55" s="11" t="str">
        <f>IF(J55="","",IF('Example settings'!$B$8="Trailing",K55,J55))</f>
        <v/>
      </c>
      <c r="M55" s="11" t="str">
        <f>IF(L55="","",MAX(D55-L55,0))</f>
        <v/>
      </c>
      <c r="N55" s="11" t="str">
        <f>IF(AND(I55="",M55=""),"",IF(I55="",M55,IF(M55="",I55,MIN(I55,M55))))</f>
        <v/>
      </c>
      <c r="O55" s="9" t="str">
        <f>IF(N55="","",IF(I55="","Max loss",IF(M55="","Daily",IF(I55&lt;=M55,"Daily","Max loss"))))</f>
        <v/>
      </c>
      <c r="P55" s="11" t="str">
        <f>IF(OR(D55="",'Example settings'!$B$10=""),"",'Example settings'!$B$10/100*D55)</f>
        <v/>
      </c>
      <c r="Q55" s="12" t="str">
        <f>IF(OR(N55="",P55=""),"",IF(IF(O55="Daily",D55-H55,D55-L55)&lt;=0.000000001,0,MAX(ROUNDUP(N55/P55-0.000000001,0)-1,0)))</f>
        <v/>
      </c>
      <c r="R55" s="9" t="str">
        <f>IF(Q55="","",IF(Q55=0,"Red",IF(Q55&lt;=2,"Amber","Green")))</f>
        <v/>
      </c>
      <c r="S55" s="13" t="str">
        <f>IF(D55="","",(F55-D55)/F55*100)</f>
        <v/>
      </c>
      <c r="T55" s="13" t="str">
        <f>IF(D55="","",(F55-D55)/D55*100)</f>
        <v/>
      </c>
    </row>
    <row r="56">
      <c r="A56" s="9" t="n">
        <v>51</v>
      </c>
      <c r="B56" s="10" t="n"/>
      <c r="C56" s="5" t="n"/>
      <c r="D56" s="5" t="n"/>
      <c r="E56" s="5" t="n"/>
      <c r="F56" s="11" t="str">
        <f>IF(D56="","",MAX(N('Example settings'!$B$4),$C$6:C56,$D$6:D56,IF('Example settings'!$B$11="Intraday equity high",MAX(0,$E$6:E56),0)))</f>
        <v/>
      </c>
      <c r="G56" s="11" t="str">
        <f>IF(OR(D56="",C56="",'Example settings'!$B$5=""),"",'Example settings'!$B$5/100*IF('Example settings'!$B$6="Start-of-day equity",C56,'Example settings'!$B$4))</f>
        <v/>
      </c>
      <c r="H56" s="11" t="str">
        <f>IF(G56="","",C56-G56)</f>
        <v/>
      </c>
      <c r="I56" s="11" t="str">
        <f>IF(H56="","",MAX(D56-H56,0))</f>
        <v/>
      </c>
      <c r="J56" s="11" t="str">
        <f>IF(OR(D56="",'Example settings'!$B$7=""),"",'Example settings'!$B$4-'Example settings'!$B$7/100*'Example settings'!$B$4)</f>
        <v/>
      </c>
      <c r="K56" s="11" t="str">
        <f>IF(OR(D56="",'Example settings'!$B$7=""),"",IF('Example settings'!$B$9="Yes",MIN(F56-'Example settings'!$B$7/100*'Example settings'!$B$4,'Example settings'!$B$4),F56-'Example settings'!$B$7/100*'Example settings'!$B$4))</f>
        <v/>
      </c>
      <c r="L56" s="11" t="str">
        <f>IF(J56="","",IF('Example settings'!$B$8="Trailing",K56,J56))</f>
        <v/>
      </c>
      <c r="M56" s="11" t="str">
        <f>IF(L56="","",MAX(D56-L56,0))</f>
        <v/>
      </c>
      <c r="N56" s="11" t="str">
        <f>IF(AND(I56="",M56=""),"",IF(I56="",M56,IF(M56="",I56,MIN(I56,M56))))</f>
        <v/>
      </c>
      <c r="O56" s="9" t="str">
        <f>IF(N56="","",IF(I56="","Max loss",IF(M56="","Daily",IF(I56&lt;=M56,"Daily","Max loss"))))</f>
        <v/>
      </c>
      <c r="P56" s="11" t="str">
        <f>IF(OR(D56="",'Example settings'!$B$10=""),"",'Example settings'!$B$10/100*D56)</f>
        <v/>
      </c>
      <c r="Q56" s="12" t="str">
        <f>IF(OR(N56="",P56=""),"",IF(IF(O56="Daily",D56-H56,D56-L56)&lt;=0.000000001,0,MAX(ROUNDUP(N56/P56-0.000000001,0)-1,0)))</f>
        <v/>
      </c>
      <c r="R56" s="9" t="str">
        <f>IF(Q56="","",IF(Q56=0,"Red",IF(Q56&lt;=2,"Amber","Green")))</f>
        <v/>
      </c>
      <c r="S56" s="13" t="str">
        <f>IF(D56="","",(F56-D56)/F56*100)</f>
        <v/>
      </c>
      <c r="T56" s="13" t="str">
        <f>IF(D56="","",(F56-D56)/D56*100)</f>
        <v/>
      </c>
    </row>
    <row r="57">
      <c r="A57" s="9" t="n">
        <v>52</v>
      </c>
      <c r="B57" s="10" t="n"/>
      <c r="C57" s="5" t="n"/>
      <c r="D57" s="5" t="n"/>
      <c r="E57" s="5" t="n"/>
      <c r="F57" s="11" t="str">
        <f>IF(D57="","",MAX(N('Example settings'!$B$4),$C$6:C57,$D$6:D57,IF('Example settings'!$B$11="Intraday equity high",MAX(0,$E$6:E57),0)))</f>
        <v/>
      </c>
      <c r="G57" s="11" t="str">
        <f>IF(OR(D57="",C57="",'Example settings'!$B$5=""),"",'Example settings'!$B$5/100*IF('Example settings'!$B$6="Start-of-day equity",C57,'Example settings'!$B$4))</f>
        <v/>
      </c>
      <c r="H57" s="11" t="str">
        <f>IF(G57="","",C57-G57)</f>
        <v/>
      </c>
      <c r="I57" s="11" t="str">
        <f>IF(H57="","",MAX(D57-H57,0))</f>
        <v/>
      </c>
      <c r="J57" s="11" t="str">
        <f>IF(OR(D57="",'Example settings'!$B$7=""),"",'Example settings'!$B$4-'Example settings'!$B$7/100*'Example settings'!$B$4)</f>
        <v/>
      </c>
      <c r="K57" s="11" t="str">
        <f>IF(OR(D57="",'Example settings'!$B$7=""),"",IF('Example settings'!$B$9="Yes",MIN(F57-'Example settings'!$B$7/100*'Example settings'!$B$4,'Example settings'!$B$4),F57-'Example settings'!$B$7/100*'Example settings'!$B$4))</f>
        <v/>
      </c>
      <c r="L57" s="11" t="str">
        <f>IF(J57="","",IF('Example settings'!$B$8="Trailing",K57,J57))</f>
        <v/>
      </c>
      <c r="M57" s="11" t="str">
        <f>IF(L57="","",MAX(D57-L57,0))</f>
        <v/>
      </c>
      <c r="N57" s="11" t="str">
        <f>IF(AND(I57="",M57=""),"",IF(I57="",M57,IF(M57="",I57,MIN(I57,M57))))</f>
        <v/>
      </c>
      <c r="O57" s="9" t="str">
        <f>IF(N57="","",IF(I57="","Max loss",IF(M57="","Daily",IF(I57&lt;=M57,"Daily","Max loss"))))</f>
        <v/>
      </c>
      <c r="P57" s="11" t="str">
        <f>IF(OR(D57="",'Example settings'!$B$10=""),"",'Example settings'!$B$10/100*D57)</f>
        <v/>
      </c>
      <c r="Q57" s="12" t="str">
        <f>IF(OR(N57="",P57=""),"",IF(IF(O57="Daily",D57-H57,D57-L57)&lt;=0.000000001,0,MAX(ROUNDUP(N57/P57-0.000000001,0)-1,0)))</f>
        <v/>
      </c>
      <c r="R57" s="9" t="str">
        <f>IF(Q57="","",IF(Q57=0,"Red",IF(Q57&lt;=2,"Amber","Green")))</f>
        <v/>
      </c>
      <c r="S57" s="13" t="str">
        <f>IF(D57="","",(F57-D57)/F57*100)</f>
        <v/>
      </c>
      <c r="T57" s="13" t="str">
        <f>IF(D57="","",(F57-D57)/D57*100)</f>
        <v/>
      </c>
    </row>
    <row r="58">
      <c r="A58" s="9" t="n">
        <v>53</v>
      </c>
      <c r="B58" s="10" t="n"/>
      <c r="C58" s="5" t="n"/>
      <c r="D58" s="5" t="n"/>
      <c r="E58" s="5" t="n"/>
      <c r="F58" s="11" t="str">
        <f>IF(D58="","",MAX(N('Example settings'!$B$4),$C$6:C58,$D$6:D58,IF('Example settings'!$B$11="Intraday equity high",MAX(0,$E$6:E58),0)))</f>
        <v/>
      </c>
      <c r="G58" s="11" t="str">
        <f>IF(OR(D58="",C58="",'Example settings'!$B$5=""),"",'Example settings'!$B$5/100*IF('Example settings'!$B$6="Start-of-day equity",C58,'Example settings'!$B$4))</f>
        <v/>
      </c>
      <c r="H58" s="11" t="str">
        <f>IF(G58="","",C58-G58)</f>
        <v/>
      </c>
      <c r="I58" s="11" t="str">
        <f>IF(H58="","",MAX(D58-H58,0))</f>
        <v/>
      </c>
      <c r="J58" s="11" t="str">
        <f>IF(OR(D58="",'Example settings'!$B$7=""),"",'Example settings'!$B$4-'Example settings'!$B$7/100*'Example settings'!$B$4)</f>
        <v/>
      </c>
      <c r="K58" s="11" t="str">
        <f>IF(OR(D58="",'Example settings'!$B$7=""),"",IF('Example settings'!$B$9="Yes",MIN(F58-'Example settings'!$B$7/100*'Example settings'!$B$4,'Example settings'!$B$4),F58-'Example settings'!$B$7/100*'Example settings'!$B$4))</f>
        <v/>
      </c>
      <c r="L58" s="11" t="str">
        <f>IF(J58="","",IF('Example settings'!$B$8="Trailing",K58,J58))</f>
        <v/>
      </c>
      <c r="M58" s="11" t="str">
        <f>IF(L58="","",MAX(D58-L58,0))</f>
        <v/>
      </c>
      <c r="N58" s="11" t="str">
        <f>IF(AND(I58="",M58=""),"",IF(I58="",M58,IF(M58="",I58,MIN(I58,M58))))</f>
        <v/>
      </c>
      <c r="O58" s="9" t="str">
        <f>IF(N58="","",IF(I58="","Max loss",IF(M58="","Daily",IF(I58&lt;=M58,"Daily","Max loss"))))</f>
        <v/>
      </c>
      <c r="P58" s="11" t="str">
        <f>IF(OR(D58="",'Example settings'!$B$10=""),"",'Example settings'!$B$10/100*D58)</f>
        <v/>
      </c>
      <c r="Q58" s="12" t="str">
        <f>IF(OR(N58="",P58=""),"",IF(IF(O58="Daily",D58-H58,D58-L58)&lt;=0.000000001,0,MAX(ROUNDUP(N58/P58-0.000000001,0)-1,0)))</f>
        <v/>
      </c>
      <c r="R58" s="9" t="str">
        <f>IF(Q58="","",IF(Q58=0,"Red",IF(Q58&lt;=2,"Amber","Green")))</f>
        <v/>
      </c>
      <c r="S58" s="13" t="str">
        <f>IF(D58="","",(F58-D58)/F58*100)</f>
        <v/>
      </c>
      <c r="T58" s="13" t="str">
        <f>IF(D58="","",(F58-D58)/D58*100)</f>
        <v/>
      </c>
    </row>
    <row r="59">
      <c r="A59" s="9" t="n">
        <v>54</v>
      </c>
      <c r="B59" s="10" t="n"/>
      <c r="C59" s="5" t="n"/>
      <c r="D59" s="5" t="n"/>
      <c r="E59" s="5" t="n"/>
      <c r="F59" s="11" t="str">
        <f>IF(D59="","",MAX(N('Example settings'!$B$4),$C$6:C59,$D$6:D59,IF('Example settings'!$B$11="Intraday equity high",MAX(0,$E$6:E59),0)))</f>
        <v/>
      </c>
      <c r="G59" s="11" t="str">
        <f>IF(OR(D59="",C59="",'Example settings'!$B$5=""),"",'Example settings'!$B$5/100*IF('Example settings'!$B$6="Start-of-day equity",C59,'Example settings'!$B$4))</f>
        <v/>
      </c>
      <c r="H59" s="11" t="str">
        <f>IF(G59="","",C59-G59)</f>
        <v/>
      </c>
      <c r="I59" s="11" t="str">
        <f>IF(H59="","",MAX(D59-H59,0))</f>
        <v/>
      </c>
      <c r="J59" s="11" t="str">
        <f>IF(OR(D59="",'Example settings'!$B$7=""),"",'Example settings'!$B$4-'Example settings'!$B$7/100*'Example settings'!$B$4)</f>
        <v/>
      </c>
      <c r="K59" s="11" t="str">
        <f>IF(OR(D59="",'Example settings'!$B$7=""),"",IF('Example settings'!$B$9="Yes",MIN(F59-'Example settings'!$B$7/100*'Example settings'!$B$4,'Example settings'!$B$4),F59-'Example settings'!$B$7/100*'Example settings'!$B$4))</f>
        <v/>
      </c>
      <c r="L59" s="11" t="str">
        <f>IF(J59="","",IF('Example settings'!$B$8="Trailing",K59,J59))</f>
        <v/>
      </c>
      <c r="M59" s="11" t="str">
        <f>IF(L59="","",MAX(D59-L59,0))</f>
        <v/>
      </c>
      <c r="N59" s="11" t="str">
        <f>IF(AND(I59="",M59=""),"",IF(I59="",M59,IF(M59="",I59,MIN(I59,M59))))</f>
        <v/>
      </c>
      <c r="O59" s="9" t="str">
        <f>IF(N59="","",IF(I59="","Max loss",IF(M59="","Daily",IF(I59&lt;=M59,"Daily","Max loss"))))</f>
        <v/>
      </c>
      <c r="P59" s="11" t="str">
        <f>IF(OR(D59="",'Example settings'!$B$10=""),"",'Example settings'!$B$10/100*D59)</f>
        <v/>
      </c>
      <c r="Q59" s="12" t="str">
        <f>IF(OR(N59="",P59=""),"",IF(IF(O59="Daily",D59-H59,D59-L59)&lt;=0.000000001,0,MAX(ROUNDUP(N59/P59-0.000000001,0)-1,0)))</f>
        <v/>
      </c>
      <c r="R59" s="9" t="str">
        <f>IF(Q59="","",IF(Q59=0,"Red",IF(Q59&lt;=2,"Amber","Green")))</f>
        <v/>
      </c>
      <c r="S59" s="13" t="str">
        <f>IF(D59="","",(F59-D59)/F59*100)</f>
        <v/>
      </c>
      <c r="T59" s="13" t="str">
        <f>IF(D59="","",(F59-D59)/D59*100)</f>
        <v/>
      </c>
    </row>
    <row r="60">
      <c r="A60" s="9" t="n">
        <v>55</v>
      </c>
      <c r="B60" s="10" t="n"/>
      <c r="C60" s="5" t="n"/>
      <c r="D60" s="5" t="n"/>
      <c r="E60" s="5" t="n"/>
      <c r="F60" s="11" t="str">
        <f>IF(D60="","",MAX(N('Example settings'!$B$4),$C$6:C60,$D$6:D60,IF('Example settings'!$B$11="Intraday equity high",MAX(0,$E$6:E60),0)))</f>
        <v/>
      </c>
      <c r="G60" s="11" t="str">
        <f>IF(OR(D60="",C60="",'Example settings'!$B$5=""),"",'Example settings'!$B$5/100*IF('Example settings'!$B$6="Start-of-day equity",C60,'Example settings'!$B$4))</f>
        <v/>
      </c>
      <c r="H60" s="11" t="str">
        <f>IF(G60="","",C60-G60)</f>
        <v/>
      </c>
      <c r="I60" s="11" t="str">
        <f>IF(H60="","",MAX(D60-H60,0))</f>
        <v/>
      </c>
      <c r="J60" s="11" t="str">
        <f>IF(OR(D60="",'Example settings'!$B$7=""),"",'Example settings'!$B$4-'Example settings'!$B$7/100*'Example settings'!$B$4)</f>
        <v/>
      </c>
      <c r="K60" s="11" t="str">
        <f>IF(OR(D60="",'Example settings'!$B$7=""),"",IF('Example settings'!$B$9="Yes",MIN(F60-'Example settings'!$B$7/100*'Example settings'!$B$4,'Example settings'!$B$4),F60-'Example settings'!$B$7/100*'Example settings'!$B$4))</f>
        <v/>
      </c>
      <c r="L60" s="11" t="str">
        <f>IF(J60="","",IF('Example settings'!$B$8="Trailing",K60,J60))</f>
        <v/>
      </c>
      <c r="M60" s="11" t="str">
        <f>IF(L60="","",MAX(D60-L60,0))</f>
        <v/>
      </c>
      <c r="N60" s="11" t="str">
        <f>IF(AND(I60="",M60=""),"",IF(I60="",M60,IF(M60="",I60,MIN(I60,M60))))</f>
        <v/>
      </c>
      <c r="O60" s="9" t="str">
        <f>IF(N60="","",IF(I60="","Max loss",IF(M60="","Daily",IF(I60&lt;=M60,"Daily","Max loss"))))</f>
        <v/>
      </c>
      <c r="P60" s="11" t="str">
        <f>IF(OR(D60="",'Example settings'!$B$10=""),"",'Example settings'!$B$10/100*D60)</f>
        <v/>
      </c>
      <c r="Q60" s="12" t="str">
        <f>IF(OR(N60="",P60=""),"",IF(IF(O60="Daily",D60-H60,D60-L60)&lt;=0.000000001,0,MAX(ROUNDUP(N60/P60-0.000000001,0)-1,0)))</f>
        <v/>
      </c>
      <c r="R60" s="9" t="str">
        <f>IF(Q60="","",IF(Q60=0,"Red",IF(Q60&lt;=2,"Amber","Green")))</f>
        <v/>
      </c>
      <c r="S60" s="13" t="str">
        <f>IF(D60="","",(F60-D60)/F60*100)</f>
        <v/>
      </c>
      <c r="T60" s="13" t="str">
        <f>IF(D60="","",(F60-D60)/D60*100)</f>
        <v/>
      </c>
    </row>
    <row r="61">
      <c r="A61" s="9" t="n">
        <v>56</v>
      </c>
      <c r="B61" s="10" t="n"/>
      <c r="C61" s="5" t="n"/>
      <c r="D61" s="5" t="n"/>
      <c r="E61" s="5" t="n"/>
      <c r="F61" s="11" t="str">
        <f>IF(D61="","",MAX(N('Example settings'!$B$4),$C$6:C61,$D$6:D61,IF('Example settings'!$B$11="Intraday equity high",MAX(0,$E$6:E61),0)))</f>
        <v/>
      </c>
      <c r="G61" s="11" t="str">
        <f>IF(OR(D61="",C61="",'Example settings'!$B$5=""),"",'Example settings'!$B$5/100*IF('Example settings'!$B$6="Start-of-day equity",C61,'Example settings'!$B$4))</f>
        <v/>
      </c>
      <c r="H61" s="11" t="str">
        <f>IF(G61="","",C61-G61)</f>
        <v/>
      </c>
      <c r="I61" s="11" t="str">
        <f>IF(H61="","",MAX(D61-H61,0))</f>
        <v/>
      </c>
      <c r="J61" s="11" t="str">
        <f>IF(OR(D61="",'Example settings'!$B$7=""),"",'Example settings'!$B$4-'Example settings'!$B$7/100*'Example settings'!$B$4)</f>
        <v/>
      </c>
      <c r="K61" s="11" t="str">
        <f>IF(OR(D61="",'Example settings'!$B$7=""),"",IF('Example settings'!$B$9="Yes",MIN(F61-'Example settings'!$B$7/100*'Example settings'!$B$4,'Example settings'!$B$4),F61-'Example settings'!$B$7/100*'Example settings'!$B$4))</f>
        <v/>
      </c>
      <c r="L61" s="11" t="str">
        <f>IF(J61="","",IF('Example settings'!$B$8="Trailing",K61,J61))</f>
        <v/>
      </c>
      <c r="M61" s="11" t="str">
        <f>IF(L61="","",MAX(D61-L61,0))</f>
        <v/>
      </c>
      <c r="N61" s="11" t="str">
        <f>IF(AND(I61="",M61=""),"",IF(I61="",M61,IF(M61="",I61,MIN(I61,M61))))</f>
        <v/>
      </c>
      <c r="O61" s="9" t="str">
        <f>IF(N61="","",IF(I61="","Max loss",IF(M61="","Daily",IF(I61&lt;=M61,"Daily","Max loss"))))</f>
        <v/>
      </c>
      <c r="P61" s="11" t="str">
        <f>IF(OR(D61="",'Example settings'!$B$10=""),"",'Example settings'!$B$10/100*D61)</f>
        <v/>
      </c>
      <c r="Q61" s="12" t="str">
        <f>IF(OR(N61="",P61=""),"",IF(IF(O61="Daily",D61-H61,D61-L61)&lt;=0.000000001,0,MAX(ROUNDUP(N61/P61-0.000000001,0)-1,0)))</f>
        <v/>
      </c>
      <c r="R61" s="9" t="str">
        <f>IF(Q61="","",IF(Q61=0,"Red",IF(Q61&lt;=2,"Amber","Green")))</f>
        <v/>
      </c>
      <c r="S61" s="13" t="str">
        <f>IF(D61="","",(F61-D61)/F61*100)</f>
        <v/>
      </c>
      <c r="T61" s="13" t="str">
        <f>IF(D61="","",(F61-D61)/D61*100)</f>
        <v/>
      </c>
    </row>
    <row r="62">
      <c r="A62" s="9" t="n">
        <v>57</v>
      </c>
      <c r="B62" s="10" t="n"/>
      <c r="C62" s="5" t="n"/>
      <c r="D62" s="5" t="n"/>
      <c r="E62" s="5" t="n"/>
      <c r="F62" s="11" t="str">
        <f>IF(D62="","",MAX(N('Example settings'!$B$4),$C$6:C62,$D$6:D62,IF('Example settings'!$B$11="Intraday equity high",MAX(0,$E$6:E62),0)))</f>
        <v/>
      </c>
      <c r="G62" s="11" t="str">
        <f>IF(OR(D62="",C62="",'Example settings'!$B$5=""),"",'Example settings'!$B$5/100*IF('Example settings'!$B$6="Start-of-day equity",C62,'Example settings'!$B$4))</f>
        <v/>
      </c>
      <c r="H62" s="11" t="str">
        <f>IF(G62="","",C62-G62)</f>
        <v/>
      </c>
      <c r="I62" s="11" t="str">
        <f>IF(H62="","",MAX(D62-H62,0))</f>
        <v/>
      </c>
      <c r="J62" s="11" t="str">
        <f>IF(OR(D62="",'Example settings'!$B$7=""),"",'Example settings'!$B$4-'Example settings'!$B$7/100*'Example settings'!$B$4)</f>
        <v/>
      </c>
      <c r="K62" s="11" t="str">
        <f>IF(OR(D62="",'Example settings'!$B$7=""),"",IF('Example settings'!$B$9="Yes",MIN(F62-'Example settings'!$B$7/100*'Example settings'!$B$4,'Example settings'!$B$4),F62-'Example settings'!$B$7/100*'Example settings'!$B$4))</f>
        <v/>
      </c>
      <c r="L62" s="11" t="str">
        <f>IF(J62="","",IF('Example settings'!$B$8="Trailing",K62,J62))</f>
        <v/>
      </c>
      <c r="M62" s="11" t="str">
        <f>IF(L62="","",MAX(D62-L62,0))</f>
        <v/>
      </c>
      <c r="N62" s="11" t="str">
        <f>IF(AND(I62="",M62=""),"",IF(I62="",M62,IF(M62="",I62,MIN(I62,M62))))</f>
        <v/>
      </c>
      <c r="O62" s="9" t="str">
        <f>IF(N62="","",IF(I62="","Max loss",IF(M62="","Daily",IF(I62&lt;=M62,"Daily","Max loss"))))</f>
        <v/>
      </c>
      <c r="P62" s="11" t="str">
        <f>IF(OR(D62="",'Example settings'!$B$10=""),"",'Example settings'!$B$10/100*D62)</f>
        <v/>
      </c>
      <c r="Q62" s="12" t="str">
        <f>IF(OR(N62="",P62=""),"",IF(IF(O62="Daily",D62-H62,D62-L62)&lt;=0.000000001,0,MAX(ROUNDUP(N62/P62-0.000000001,0)-1,0)))</f>
        <v/>
      </c>
      <c r="R62" s="9" t="str">
        <f>IF(Q62="","",IF(Q62=0,"Red",IF(Q62&lt;=2,"Amber","Green")))</f>
        <v/>
      </c>
      <c r="S62" s="13" t="str">
        <f>IF(D62="","",(F62-D62)/F62*100)</f>
        <v/>
      </c>
      <c r="T62" s="13" t="str">
        <f>IF(D62="","",(F62-D62)/D62*100)</f>
        <v/>
      </c>
    </row>
    <row r="63">
      <c r="A63" s="9" t="n">
        <v>58</v>
      </c>
      <c r="B63" s="10" t="n"/>
      <c r="C63" s="5" t="n"/>
      <c r="D63" s="5" t="n"/>
      <c r="E63" s="5" t="n"/>
      <c r="F63" s="11" t="str">
        <f>IF(D63="","",MAX(N('Example settings'!$B$4),$C$6:C63,$D$6:D63,IF('Example settings'!$B$11="Intraday equity high",MAX(0,$E$6:E63),0)))</f>
        <v/>
      </c>
      <c r="G63" s="11" t="str">
        <f>IF(OR(D63="",C63="",'Example settings'!$B$5=""),"",'Example settings'!$B$5/100*IF('Example settings'!$B$6="Start-of-day equity",C63,'Example settings'!$B$4))</f>
        <v/>
      </c>
      <c r="H63" s="11" t="str">
        <f>IF(G63="","",C63-G63)</f>
        <v/>
      </c>
      <c r="I63" s="11" t="str">
        <f>IF(H63="","",MAX(D63-H63,0))</f>
        <v/>
      </c>
      <c r="J63" s="11" t="str">
        <f>IF(OR(D63="",'Example settings'!$B$7=""),"",'Example settings'!$B$4-'Example settings'!$B$7/100*'Example settings'!$B$4)</f>
        <v/>
      </c>
      <c r="K63" s="11" t="str">
        <f>IF(OR(D63="",'Example settings'!$B$7=""),"",IF('Example settings'!$B$9="Yes",MIN(F63-'Example settings'!$B$7/100*'Example settings'!$B$4,'Example settings'!$B$4),F63-'Example settings'!$B$7/100*'Example settings'!$B$4))</f>
        <v/>
      </c>
      <c r="L63" s="11" t="str">
        <f>IF(J63="","",IF('Example settings'!$B$8="Trailing",K63,J63))</f>
        <v/>
      </c>
      <c r="M63" s="11" t="str">
        <f>IF(L63="","",MAX(D63-L63,0))</f>
        <v/>
      </c>
      <c r="N63" s="11" t="str">
        <f>IF(AND(I63="",M63=""),"",IF(I63="",M63,IF(M63="",I63,MIN(I63,M63))))</f>
        <v/>
      </c>
      <c r="O63" s="9" t="str">
        <f>IF(N63="","",IF(I63="","Max loss",IF(M63="","Daily",IF(I63&lt;=M63,"Daily","Max loss"))))</f>
        <v/>
      </c>
      <c r="P63" s="11" t="str">
        <f>IF(OR(D63="",'Example settings'!$B$10=""),"",'Example settings'!$B$10/100*D63)</f>
        <v/>
      </c>
      <c r="Q63" s="12" t="str">
        <f>IF(OR(N63="",P63=""),"",IF(IF(O63="Daily",D63-H63,D63-L63)&lt;=0.000000001,0,MAX(ROUNDUP(N63/P63-0.000000001,0)-1,0)))</f>
        <v/>
      </c>
      <c r="R63" s="9" t="str">
        <f>IF(Q63="","",IF(Q63=0,"Red",IF(Q63&lt;=2,"Amber","Green")))</f>
        <v/>
      </c>
      <c r="S63" s="13" t="str">
        <f>IF(D63="","",(F63-D63)/F63*100)</f>
        <v/>
      </c>
      <c r="T63" s="13" t="str">
        <f>IF(D63="","",(F63-D63)/D63*100)</f>
        <v/>
      </c>
    </row>
    <row r="64">
      <c r="A64" s="9" t="n">
        <v>59</v>
      </c>
      <c r="B64" s="10" t="n"/>
      <c r="C64" s="5" t="n"/>
      <c r="D64" s="5" t="n"/>
      <c r="E64" s="5" t="n"/>
      <c r="F64" s="11" t="str">
        <f>IF(D64="","",MAX(N('Example settings'!$B$4),$C$6:C64,$D$6:D64,IF('Example settings'!$B$11="Intraday equity high",MAX(0,$E$6:E64),0)))</f>
        <v/>
      </c>
      <c r="G64" s="11" t="str">
        <f>IF(OR(D64="",C64="",'Example settings'!$B$5=""),"",'Example settings'!$B$5/100*IF('Example settings'!$B$6="Start-of-day equity",C64,'Example settings'!$B$4))</f>
        <v/>
      </c>
      <c r="H64" s="11" t="str">
        <f>IF(G64="","",C64-G64)</f>
        <v/>
      </c>
      <c r="I64" s="11" t="str">
        <f>IF(H64="","",MAX(D64-H64,0))</f>
        <v/>
      </c>
      <c r="J64" s="11" t="str">
        <f>IF(OR(D64="",'Example settings'!$B$7=""),"",'Example settings'!$B$4-'Example settings'!$B$7/100*'Example settings'!$B$4)</f>
        <v/>
      </c>
      <c r="K64" s="11" t="str">
        <f>IF(OR(D64="",'Example settings'!$B$7=""),"",IF('Example settings'!$B$9="Yes",MIN(F64-'Example settings'!$B$7/100*'Example settings'!$B$4,'Example settings'!$B$4),F64-'Example settings'!$B$7/100*'Example settings'!$B$4))</f>
        <v/>
      </c>
      <c r="L64" s="11" t="str">
        <f>IF(J64="","",IF('Example settings'!$B$8="Trailing",K64,J64))</f>
        <v/>
      </c>
      <c r="M64" s="11" t="str">
        <f>IF(L64="","",MAX(D64-L64,0))</f>
        <v/>
      </c>
      <c r="N64" s="11" t="str">
        <f>IF(AND(I64="",M64=""),"",IF(I64="",M64,IF(M64="",I64,MIN(I64,M64))))</f>
        <v/>
      </c>
      <c r="O64" s="9" t="str">
        <f>IF(N64="","",IF(I64="","Max loss",IF(M64="","Daily",IF(I64&lt;=M64,"Daily","Max loss"))))</f>
        <v/>
      </c>
      <c r="P64" s="11" t="str">
        <f>IF(OR(D64="",'Example settings'!$B$10=""),"",'Example settings'!$B$10/100*D64)</f>
        <v/>
      </c>
      <c r="Q64" s="12" t="str">
        <f>IF(OR(N64="",P64=""),"",IF(IF(O64="Daily",D64-H64,D64-L64)&lt;=0.000000001,0,MAX(ROUNDUP(N64/P64-0.000000001,0)-1,0)))</f>
        <v/>
      </c>
      <c r="R64" s="9" t="str">
        <f>IF(Q64="","",IF(Q64=0,"Red",IF(Q64&lt;=2,"Amber","Green")))</f>
        <v/>
      </c>
      <c r="S64" s="13" t="str">
        <f>IF(D64="","",(F64-D64)/F64*100)</f>
        <v/>
      </c>
      <c r="T64" s="13" t="str">
        <f>IF(D64="","",(F64-D64)/D64*100)</f>
        <v/>
      </c>
    </row>
    <row r="65">
      <c r="A65" s="9" t="n">
        <v>60</v>
      </c>
      <c r="B65" s="10" t="n"/>
      <c r="C65" s="5" t="n"/>
      <c r="D65" s="5" t="n"/>
      <c r="E65" s="5" t="n"/>
      <c r="F65" s="11" t="str">
        <f>IF(D65="","",MAX(N('Example settings'!$B$4),$C$6:C65,$D$6:D65,IF('Example settings'!$B$11="Intraday equity high",MAX(0,$E$6:E65),0)))</f>
        <v/>
      </c>
      <c r="G65" s="11" t="str">
        <f>IF(OR(D65="",C65="",'Example settings'!$B$5=""),"",'Example settings'!$B$5/100*IF('Example settings'!$B$6="Start-of-day equity",C65,'Example settings'!$B$4))</f>
        <v/>
      </c>
      <c r="H65" s="11" t="str">
        <f>IF(G65="","",C65-G65)</f>
        <v/>
      </c>
      <c r="I65" s="11" t="str">
        <f>IF(H65="","",MAX(D65-H65,0))</f>
        <v/>
      </c>
      <c r="J65" s="11" t="str">
        <f>IF(OR(D65="",'Example settings'!$B$7=""),"",'Example settings'!$B$4-'Example settings'!$B$7/100*'Example settings'!$B$4)</f>
        <v/>
      </c>
      <c r="K65" s="11" t="str">
        <f>IF(OR(D65="",'Example settings'!$B$7=""),"",IF('Example settings'!$B$9="Yes",MIN(F65-'Example settings'!$B$7/100*'Example settings'!$B$4,'Example settings'!$B$4),F65-'Example settings'!$B$7/100*'Example settings'!$B$4))</f>
        <v/>
      </c>
      <c r="L65" s="11" t="str">
        <f>IF(J65="","",IF('Example settings'!$B$8="Trailing",K65,J65))</f>
        <v/>
      </c>
      <c r="M65" s="11" t="str">
        <f>IF(L65="","",MAX(D65-L65,0))</f>
        <v/>
      </c>
      <c r="N65" s="11" t="str">
        <f>IF(AND(I65="",M65=""),"",IF(I65="",M65,IF(M65="",I65,MIN(I65,M65))))</f>
        <v/>
      </c>
      <c r="O65" s="9" t="str">
        <f>IF(N65="","",IF(I65="","Max loss",IF(M65="","Daily",IF(I65&lt;=M65,"Daily","Max loss"))))</f>
        <v/>
      </c>
      <c r="P65" s="11" t="str">
        <f>IF(OR(D65="",'Example settings'!$B$10=""),"",'Example settings'!$B$10/100*D65)</f>
        <v/>
      </c>
      <c r="Q65" s="12" t="str">
        <f>IF(OR(N65="",P65=""),"",IF(IF(O65="Daily",D65-H65,D65-L65)&lt;=0.000000001,0,MAX(ROUNDUP(N65/P65-0.000000001,0)-1,0)))</f>
        <v/>
      </c>
      <c r="R65" s="9" t="str">
        <f>IF(Q65="","",IF(Q65=0,"Red",IF(Q65&lt;=2,"Amber","Green")))</f>
        <v/>
      </c>
      <c r="S65" s="13" t="str">
        <f>IF(D65="","",(F65-D65)/F65*100)</f>
        <v/>
      </c>
      <c r="T65" s="13" t="str">
        <f>IF(D65="","",(F65-D65)/D65*100)</f>
        <v/>
      </c>
    </row>
    <row r="67">
      <c r="A67" t="inlineStr">
        <is>
          <t>Educational tool, not financial advice. The values on this sheet are a hypothetical example.</t>
        </is>
      </c>
    </row>
  </sheetData>
  <conditionalFormatting sqref="R6:R65">
    <cfRule type="expression" priority="1" dxfId="0">
      <formula>R6="Green"</formula>
    </cfRule>
    <cfRule type="expression" priority="2" dxfId="1">
      <formula>R6="Amber"</formula>
    </cfRule>
    <cfRule type="expression" priority="3" dxfId="2">
      <formula>R6="Red"</formula>
    </cfRule>
  </conditionalFormatting>
  <dataValidations count="1">
    <dataValidation sqref="C6:E65" showDropDown="0" showInputMessage="0" showErrorMessage="0" allowBlank="1" error="Enter a number above 0." type="decimal" operator="greaterThan">
      <formula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CarrotFunding</dc:creator>
  <dc:title>Prop firm drawdown tracker</dc:title>
  <dcterms:created xsi:type="dcterms:W3CDTF">2026-10-10T00:00:00Z</dcterms:created>
  <dcterms:modified xsi:type="dcterms:W3CDTF">2026-10-10T00:00:00Z</dcterms:modified>
</cp:coreProperties>
</file>