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Plan" sheetId="2" state="visible" r:id="rId2"/>
    <sheet name="Journal" sheetId="3" state="visible" r:id="rId3"/>
    <sheet name="Summary" sheetId="4" state="visible" r:id="rId4"/>
    <sheet name="Example (hypothetical)" sheetId="5" state="visible" r:id="rId5"/>
  </sheets>
  <definedNames/>
  <calcPr calcId="124519" fullCalcOnLoad="1"/>
</workbook>
</file>

<file path=xl/styles.xml><?xml version="1.0" encoding="utf-8"?>
<styleSheet xmlns="http://schemas.openxmlformats.org/spreadsheetml/2006/main">
  <numFmts count="5">
    <numFmt numFmtId="164" formatCode="#,##0.########"/>
    <numFmt numFmtId="165" formatCode="0.000"/>
    <numFmt numFmtId="166" formatCode="#,##0.####"/>
    <numFmt numFmtId="167" formatCode="0.0000"/>
    <numFmt numFmtId="168" formatCode="yyyy-mm-dd"/>
  </numFmts>
  <fonts count="4">
    <font>
      <name val="Calibri"/>
      <family val="2"/>
      <color theme="1"/>
      <sz val="11"/>
      <scheme val="minor"/>
    </font>
    <font>
      <b val="1"/>
    </font>
    <font>
      <b val="1"/>
      <sz val="13"/>
    </font>
    <font>
      <b val="1"/>
      <color rgb="00FFFFFF"/>
    </font>
  </fonts>
  <fills count="4">
    <fill>
      <patternFill/>
    </fill>
    <fill>
      <patternFill patternType="gray125"/>
    </fill>
    <fill>
      <patternFill patternType="solid">
        <fgColor rgb="00FFF2CC"/>
      </patternFill>
    </fill>
    <fill>
      <patternFill patternType="solid">
        <fgColor rgb="000D2A2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xf numFmtId="0" fontId="1" fillId="0" borderId="0" pivotButton="0" quotePrefix="0" xfId="0"/>
    <xf numFmtId="0" fontId="0" fillId="2" borderId="1" pivotButton="0" quotePrefix="0" xfId="0"/>
    <xf numFmtId="164" fontId="0" fillId="2" borderId="1" pivotButton="0" quotePrefix="0" xfId="0"/>
    <xf numFmtId="165" fontId="0" fillId="2" borderId="1" pivotButton="0" quotePrefix="0" xfId="0"/>
    <xf numFmtId="166" fontId="0" fillId="2" borderId="1" pivotButton="0" quotePrefix="0" xfId="0"/>
    <xf numFmtId="2" fontId="0" fillId="2" borderId="1" pivotButton="0" quotePrefix="0" xfId="0"/>
    <xf numFmtId="0" fontId="0" fillId="0" borderId="1" pivotButton="0" quotePrefix="0" xfId="0"/>
    <xf numFmtId="164" fontId="0" fillId="0" borderId="1" pivotButton="0" quotePrefix="0" xfId="0"/>
    <xf numFmtId="167" fontId="0" fillId="0" borderId="1" pivotButton="0" quotePrefix="0" xfId="0"/>
    <xf numFmtId="2" fontId="0" fillId="0" borderId="1" pivotButton="0" quotePrefix="0" xfId="0"/>
    <xf numFmtId="4" fontId="0" fillId="0" borderId="1" pivotButton="0" quotePrefix="0" xfId="0"/>
    <xf numFmtId="0" fontId="3" fillId="3" borderId="1" applyAlignment="1" pivotButton="0" quotePrefix="0" xfId="0">
      <alignment vertical="center" wrapText="1"/>
    </xf>
    <xf numFmtId="168" fontId="0" fillId="2" borderId="1" pivotButton="0" quotePrefix="0" xfId="0"/>
    <xf numFmtId="1"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110" customWidth="1" min="1" max="1"/>
  </cols>
  <sheetData>
    <row r="1">
      <c r="A1" s="1" t="inlineStr">
        <is>
          <t>Risk reward plan and trade journal</t>
        </is>
      </c>
    </row>
    <row r="2">
      <c r="A2" s="1" t="inlineStr">
        <is>
          <t>Educational tool, not financial advice.</t>
        </is>
      </c>
    </row>
    <row r="3">
      <c r="A3" s="2" t="inlineStr"/>
    </row>
    <row r="4">
      <c r="A4" s="1" t="inlineStr">
        <is>
          <t>How to use</t>
        </is>
      </c>
    </row>
    <row r="5">
      <c r="A5" s="2" t="inlineStr">
        <is>
          <t>1. Sheet "Plan" starts empty: enter one planned trade in the yellow cells. Direction, entry, stop and target are needed; fee per side (%), size and win rate are optional.</t>
        </is>
      </c>
    </row>
    <row r="6">
      <c r="A6" s="2" t="inlineStr">
        <is>
          <t>2. Read the R:R before and after fees, the win rate you need to break even and the expectancy at your win rate.</t>
        </is>
      </c>
    </row>
    <row r="7">
      <c r="A7" s="2" t="inlineStr">
        <is>
          <t>3. "Target from R:R" on the same sheet turns a ratio you want into a target price.</t>
        </is>
      </c>
    </row>
    <row r="8">
      <c r="A8" s="2" t="inlineStr">
        <is>
          <t>4. Sheet "Journal" starts empty: one closed trade per row. Each row gets its R-multiple: the result after fees divided by the net risk you planned.</t>
        </is>
      </c>
    </row>
    <row r="9">
      <c r="A9" s="2" t="inlineStr">
        <is>
          <t>5. Sheet "Summary" counts the journal: win rate, average win and loss in R, and expectancy in R. Use that win rate in the plan.</t>
        </is>
      </c>
    </row>
    <row r="10">
      <c r="A10" s="2" t="inlineStr"/>
    </row>
    <row r="11">
      <c r="A11" s="1" t="inlineStr">
        <is>
          <t>Formulas</t>
        </is>
      </c>
    </row>
    <row r="12">
      <c r="A12" s="2" t="inlineStr">
        <is>
          <t>risk = |entry - stop|; reward = |target - entry|; R:R = reward / risk</t>
        </is>
      </c>
    </row>
    <row r="13">
      <c r="A13" s="2" t="inlineStr">
        <is>
          <t>fee f per side as a decimal: net risk = risk + f x entry + f x stop; net reward = reward - f x entry - f x target</t>
        </is>
      </c>
    </row>
    <row r="14">
      <c r="A14" s="2" t="inlineStr">
        <is>
          <t>net R:R = net reward / net risk</t>
        </is>
      </c>
    </row>
    <row r="15">
      <c r="A15" s="2" t="inlineStr">
        <is>
          <t>break-even win rate = 1 / (1 + R); expectancy in R = W x R - (1 - W), with W the win rate as a decimal</t>
        </is>
      </c>
    </row>
    <row r="16">
      <c r="A16" s="2" t="inlineStr">
        <is>
          <t>journal: result per unit = (exit - entry) for a long or (entry - exit) for a short, minus f x entry and f x exit</t>
        </is>
      </c>
    </row>
    <row r="17">
      <c r="A17" s="2" t="inlineStr">
        <is>
          <t>journal: R-multiple = result per unit / (|entry - stop| + f x entry + f x stop)</t>
        </is>
      </c>
    </row>
    <row r="18">
      <c r="A18" s="2" t="inlineStr"/>
    </row>
    <row r="19">
      <c r="A19" s="1" t="inlineStr">
        <is>
          <t>Example values</t>
        </is>
      </c>
    </row>
    <row r="20">
      <c r="A20" s="2" t="inlineStr">
        <is>
          <t>The sheet "Example (hypothetical)" shows a hypothetical example with invented numbers, the same as the worked example on the web page: one long trade with entry, stop, target, a fee per side, a size and a win rate. It says nothing about any venue, any fee schedule, any account or any CarrotFunding product, and its values are not defaults for your own sheets. "Plan", "Journal" and "Summary" do not read it.</t>
        </is>
      </c>
    </row>
    <row r="21">
      <c r="A21" s="2" t="inlineStr"/>
    </row>
    <row r="22">
      <c r="A22" s="1" t="inlineStr">
        <is>
          <t>Limits</t>
        </is>
      </c>
    </row>
    <row r="23">
      <c r="A23" s="2" t="inlineStr">
        <is>
          <t>Every trade is treated as one entry and one exit. No partial exits, funding payments, spreads or margin rules. A stop that fills beyond your stop price loses more than one unit of risk. Expectancy is an average over many trades, not a forecast. Results are estimates.</t>
        </is>
      </c>
    </row>
    <row r="24">
      <c r="A24" s="2" t="inlineStr"/>
    </row>
    <row r="25">
      <c r="A25" s="1" t="inlineStr">
        <is>
          <t>Online calculator</t>
        </is>
      </c>
    </row>
    <row r="26">
      <c r="A26" s="2" t="inlineStr">
        <is>
          <t>https://carrotfunding.io/tools/risk-reward-calculator/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44" customWidth="1" min="1" max="1"/>
    <col width="30" customWidth="1" min="2" max="2"/>
  </cols>
  <sheetData>
    <row r="1">
      <c r="A1" s="3" t="inlineStr">
        <is>
          <t>Risk reward plan</t>
        </is>
      </c>
    </row>
    <row r="2">
      <c r="A2" t="inlineStr">
        <is>
          <t>Yellow cells are inputs. All other cells are formulas.</t>
        </is>
      </c>
    </row>
    <row r="4">
      <c r="A4" s="4" t="inlineStr">
        <is>
          <t>Inputs</t>
        </is>
      </c>
    </row>
    <row r="5">
      <c r="A5" t="inlineStr">
        <is>
          <t>Direction (Long or Short)</t>
        </is>
      </c>
      <c r="B5" s="5" t="inlineStr">
        <is>
          <t>Long</t>
        </is>
      </c>
    </row>
    <row r="6">
      <c r="A6" t="inlineStr">
        <is>
          <t>Entry price</t>
        </is>
      </c>
      <c r="B6" s="6" t="n"/>
    </row>
    <row r="7">
      <c r="A7" t="inlineStr">
        <is>
          <t>Stop price</t>
        </is>
      </c>
      <c r="B7" s="6" t="n"/>
    </row>
    <row r="8">
      <c r="A8" t="inlineStr">
        <is>
          <t>Target price</t>
        </is>
      </c>
      <c r="B8" s="6" t="n"/>
    </row>
    <row r="9">
      <c r="A9" t="inlineStr">
        <is>
          <t>Fee per side (%) (optional)</t>
        </is>
      </c>
      <c r="B9" s="7" t="n"/>
    </row>
    <row r="10">
      <c r="A10" t="inlineStr">
        <is>
          <t>Position size in units (optional)</t>
        </is>
      </c>
      <c r="B10" s="8" t="n"/>
    </row>
    <row r="11">
      <c r="A11" t="inlineStr">
        <is>
          <t>Your win rate (%) (optional)</t>
        </is>
      </c>
      <c r="B11" s="9" t="n"/>
    </row>
    <row r="13">
      <c r="A13" s="4" t="inlineStr">
        <is>
          <t>Results</t>
        </is>
      </c>
    </row>
    <row r="14">
      <c r="A14" t="inlineStr">
        <is>
          <t>Check</t>
        </is>
      </c>
      <c r="B14" s="10">
        <f>IF(AND(B6&gt;0,B7&gt;0,B8&gt;0,OR(AND(B5="Long",B7&lt;B6,B8&gt;B6),AND(B5="Short",B7&gt;B6,B8&lt;B6))),"OK",IF(OR(B6="",B7="",B8=""),"Enter entry, stop and target","Stop and target must sit on the right side of the entry"))</f>
        <v/>
      </c>
    </row>
    <row r="15">
      <c r="A15" t="inlineStr">
        <is>
          <t>Risk per unit</t>
        </is>
      </c>
      <c r="B15" s="11">
        <f>IF(B14="OK",ABS(B6-B7),"")</f>
        <v/>
      </c>
    </row>
    <row r="16">
      <c r="A16" t="inlineStr">
        <is>
          <t>Reward per unit</t>
        </is>
      </c>
      <c r="B16" s="11">
        <f>IF(B14="OK",ABS(B8-B6),"")</f>
        <v/>
      </c>
    </row>
    <row r="17">
      <c r="A17" t="inlineStr">
        <is>
          <t>R:R before fees</t>
        </is>
      </c>
      <c r="B17" s="12">
        <f>IF(B14="OK",B16/B15,"")</f>
        <v/>
      </c>
    </row>
    <row r="18">
      <c r="A18" t="inlineStr">
        <is>
          <t>Break-even win rate before fees (%)</t>
        </is>
      </c>
      <c r="B18" s="13">
        <f>IF(B14="OK",100/(1+B17),"")</f>
        <v/>
      </c>
    </row>
    <row r="19">
      <c r="A19" t="inlineStr">
        <is>
          <t>Fees per unit if stopped</t>
        </is>
      </c>
      <c r="B19" s="11">
        <f>IF(B14="OK",N(B9)/100*(B6+B7),"")</f>
        <v/>
      </c>
    </row>
    <row r="20">
      <c r="A20" t="inlineStr">
        <is>
          <t>Fees per unit if target hit</t>
        </is>
      </c>
      <c r="B20" s="11">
        <f>IF(B14="OK",N(B9)/100*(B6+B8),"")</f>
        <v/>
      </c>
    </row>
    <row r="21">
      <c r="A21" t="inlineStr">
        <is>
          <t>Net risk per unit</t>
        </is>
      </c>
      <c r="B21" s="11">
        <f>IF(B14="OK",B15+B19,"")</f>
        <v/>
      </c>
    </row>
    <row r="22">
      <c r="A22" t="inlineStr">
        <is>
          <t>Net reward per unit</t>
        </is>
      </c>
      <c r="B22" s="11">
        <f>IF(B14="OK",B16-B20,"")</f>
        <v/>
      </c>
    </row>
    <row r="23">
      <c r="A23" t="inlineStr">
        <is>
          <t>Net R:R after fees</t>
        </is>
      </c>
      <c r="B23" s="12">
        <f>IF(B14="OK",B22/B21,"")</f>
        <v/>
      </c>
    </row>
    <row r="24">
      <c r="A24" t="inlineStr">
        <is>
          <t>Break-even win rate after fees (%)</t>
        </is>
      </c>
      <c r="B24" s="13">
        <f>IF(B14="OK",IF(B23&gt;0,100/(1+B23),"Not reachable"),"")</f>
        <v/>
      </c>
    </row>
    <row r="25">
      <c r="A25" t="inlineStr">
        <is>
          <t>Expectancy per trade (R, after fees)</t>
        </is>
      </c>
      <c r="B25" s="12">
        <f>IF(AND(B14="OK",ISNUMBER(B11)),B11/100*B23-(1-B11/100),"")</f>
        <v/>
      </c>
    </row>
    <row r="26">
      <c r="A26" t="inlineStr">
        <is>
          <t>Expectancy per 100 trades (R)</t>
        </is>
      </c>
      <c r="B26" s="13">
        <f>IF(B25="","",100*B25)</f>
        <v/>
      </c>
    </row>
    <row r="27">
      <c r="A27" t="inlineStr">
        <is>
          <t>Money lost if stopped, with fees</t>
        </is>
      </c>
      <c r="B27" s="14">
        <f>IF(AND(B14="OK",N(B10)&gt;0),B21*B10,"")</f>
        <v/>
      </c>
    </row>
    <row r="28">
      <c r="A28" t="inlineStr">
        <is>
          <t>Money gained at target, after fees</t>
        </is>
      </c>
      <c r="B28" s="14">
        <f>IF(AND(B14="OK",N(B10)&gt;0),B22*B10,"")</f>
        <v/>
      </c>
    </row>
    <row r="29">
      <c r="A29" t="inlineStr">
        <is>
          <t>Expectancy per trade in money</t>
        </is>
      </c>
      <c r="B29" s="14">
        <f>IF(AND(B25&lt;&gt;"",B27&lt;&gt;""),B25*B27,"")</f>
        <v/>
      </c>
    </row>
    <row r="31">
      <c r="A31" s="4" t="inlineStr">
        <is>
          <t>Target from R:R</t>
        </is>
      </c>
    </row>
    <row r="32">
      <c r="A32" t="inlineStr">
        <is>
          <t>Target R:R you want</t>
        </is>
      </c>
      <c r="B32" s="9" t="n"/>
    </row>
    <row r="33">
      <c r="A33" t="inlineStr">
        <is>
          <t>Target price for that R:R (before fees)</t>
        </is>
      </c>
      <c r="B33" s="11">
        <f>IF(AND(B6&gt;0,B7&gt;0,N(B32)&gt;0),IF(B5="Long",B6+B32*ABS(B6-B7),IF(B5="Short",B6-B32*ABS(B6-B7),"")),"")</f>
        <v/>
      </c>
    </row>
    <row r="35">
      <c r="A35" t="inlineStr">
        <is>
          <t>Educational tool, not financial advice.</t>
        </is>
      </c>
    </row>
  </sheetData>
  <dataValidations count="4">
    <dataValidation sqref="B5" showDropDown="0" showInputMessage="0" showErrorMessage="0" allowBlank="0" type="list">
      <formula1>"Long,Short"</formula1>
    </dataValidation>
    <dataValidation sqref="B6 B7 B8 B10 B32" showDropDown="0" showInputMessage="0" showErrorMessage="0" allowBlank="1" error="Enter a number above 0." type="decimal" operator="greaterThan">
      <formula1>0</formula1>
    </dataValidation>
    <dataValidation sqref="B9" showDropDown="0" showInputMessage="0" showErrorMessage="0" allowBlank="1" error="Enter a fee between 0 and 5 percent, or leave it empty." type="decimal" operator="between">
      <formula1>0</formula1>
      <formula2>5</formula2>
    </dataValidation>
    <dataValidation sqref="B11" showDropDown="0" showInputMessage="0" showErrorMessage="0" allowBlank="1" error="Enter a win rate from 0 to 100." type="decimal" operator="between">
      <formula1>0</formula1>
      <formula2>100</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20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14" customWidth="1" min="3" max="3"/>
    <col width="11" customWidth="1" min="4" max="4"/>
    <col width="12" customWidth="1" min="5" max="5"/>
    <col width="12" customWidth="1" min="6" max="6"/>
    <col width="12" customWidth="1" min="7" max="7"/>
    <col width="12" customWidth="1" min="8" max="8"/>
    <col width="12" customWidth="1" min="9" max="9"/>
    <col width="13" customWidth="1" min="10" max="10"/>
    <col width="14" customWidth="1" min="11" max="11"/>
    <col width="16" customWidth="1" min="12" max="12"/>
    <col width="12" customWidth="1" min="13" max="13"/>
    <col width="14" customWidth="1" min="14" max="14"/>
    <col width="11" customWidth="1" min="15" max="15"/>
  </cols>
  <sheetData>
    <row r="1">
      <c r="A1" s="3" t="inlineStr">
        <is>
          <t>Trade journal with R-multiples</t>
        </is>
      </c>
    </row>
    <row r="2">
      <c r="A2" t="inlineStr">
        <is>
          <t>One closed trade per row. Yellow cells are inputs. All other cells are formulas.</t>
        </is>
      </c>
    </row>
    <row r="3">
      <c r="A3" t="inlineStr">
        <is>
          <t>R-multiple = result per unit after fees / net risk per unit at the stop.</t>
        </is>
      </c>
    </row>
    <row r="5" ht="32" customHeight="1">
      <c r="A5" s="15" t="inlineStr">
        <is>
          <t>#</t>
        </is>
      </c>
      <c r="B5" s="15" t="inlineStr">
        <is>
          <t>Date</t>
        </is>
      </c>
      <c r="C5" s="15" t="inlineStr">
        <is>
          <t>Market</t>
        </is>
      </c>
      <c r="D5" s="15" t="inlineStr">
        <is>
          <t>Direction</t>
        </is>
      </c>
      <c r="E5" s="15" t="inlineStr">
        <is>
          <t>Entry price</t>
        </is>
      </c>
      <c r="F5" s="15" t="inlineStr">
        <is>
          <t>Stop price</t>
        </is>
      </c>
      <c r="G5" s="15" t="inlineStr">
        <is>
          <t>Exit price</t>
        </is>
      </c>
      <c r="H5" s="15" t="inlineStr">
        <is>
          <t>Size (units)</t>
        </is>
      </c>
      <c r="I5" s="15" t="inlineStr">
        <is>
          <t>Fee per side (%)</t>
        </is>
      </c>
      <c r="J5" s="15" t="inlineStr">
        <is>
          <t>Risk per unit</t>
        </is>
      </c>
      <c r="K5" s="15" t="inlineStr">
        <is>
          <t>Net risk per unit</t>
        </is>
      </c>
      <c r="L5" s="15" t="inlineStr">
        <is>
          <t>Result per unit after fees</t>
        </is>
      </c>
      <c r="M5" s="15" t="inlineStr">
        <is>
          <t>R-multiple</t>
        </is>
      </c>
      <c r="N5" s="15" t="inlineStr">
        <is>
          <t>Result in money</t>
        </is>
      </c>
      <c r="O5" s="15" t="inlineStr">
        <is>
          <t>Outcome</t>
        </is>
      </c>
    </row>
    <row r="6">
      <c r="A6" s="10" t="n">
        <v>1</v>
      </c>
      <c r="B6" s="16" t="n"/>
      <c r="C6" s="5" t="n"/>
      <c r="D6" s="5" t="n"/>
      <c r="E6" s="6" t="n"/>
      <c r="F6" s="6" t="n"/>
      <c r="G6" s="6" t="n"/>
      <c r="H6" s="8" t="n"/>
      <c r="I6" s="7" t="n"/>
      <c r="J6" s="11">
        <f>IF(AND(OR(D6="Long",D6="Short"),N(E6)&gt;0,N(F6)&gt;0,N(G6)&gt;0,E6&lt;&gt;F6),ABS(E6-F6),"")</f>
        <v/>
      </c>
      <c r="K6" s="11">
        <f>IF(J6="","",J6+N(I6)/100*(E6+F6))</f>
        <v/>
      </c>
      <c r="L6" s="11">
        <f>IF(J6="","",IF(D6="Long",G6-E6,E6-G6)-N(I6)/100*(E6+G6))</f>
        <v/>
      </c>
      <c r="M6" s="13">
        <f>IF(J6="","",L6/K6)</f>
        <v/>
      </c>
      <c r="N6" s="14">
        <f>IF(OR(J6="",N(H6)&lt;=0),"",L6*H6)</f>
        <v/>
      </c>
      <c r="O6" s="10">
        <f>IF(M6="","",IF(M6&gt;0,"Win",IF(M6&lt;0,"Loss","Flat")))</f>
        <v/>
      </c>
    </row>
    <row r="7">
      <c r="A7" s="10" t="n">
        <v>2</v>
      </c>
      <c r="B7" s="16" t="n"/>
      <c r="C7" s="5" t="n"/>
      <c r="D7" s="5" t="n"/>
      <c r="E7" s="6" t="n"/>
      <c r="F7" s="6" t="n"/>
      <c r="G7" s="6" t="n"/>
      <c r="H7" s="8" t="n"/>
      <c r="I7" s="7" t="n"/>
      <c r="J7" s="11">
        <f>IF(AND(OR(D7="Long",D7="Short"),N(E7)&gt;0,N(F7)&gt;0,N(G7)&gt;0,E7&lt;&gt;F7),ABS(E7-F7),"")</f>
        <v/>
      </c>
      <c r="K7" s="11">
        <f>IF(J7="","",J7+N(I7)/100*(E7+F7))</f>
        <v/>
      </c>
      <c r="L7" s="11">
        <f>IF(J7="","",IF(D7="Long",G7-E7,E7-G7)-N(I7)/100*(E7+G7))</f>
        <v/>
      </c>
      <c r="M7" s="13">
        <f>IF(J7="","",L7/K7)</f>
        <v/>
      </c>
      <c r="N7" s="14">
        <f>IF(OR(J7="",N(H7)&lt;=0),"",L7*H7)</f>
        <v/>
      </c>
      <c r="O7" s="10">
        <f>IF(M7="","",IF(M7&gt;0,"Win",IF(M7&lt;0,"Loss","Flat")))</f>
        <v/>
      </c>
    </row>
    <row r="8">
      <c r="A8" s="10" t="n">
        <v>3</v>
      </c>
      <c r="B8" s="16" t="n"/>
      <c r="C8" s="5" t="n"/>
      <c r="D8" s="5" t="n"/>
      <c r="E8" s="6" t="n"/>
      <c r="F8" s="6" t="n"/>
      <c r="G8" s="6" t="n"/>
      <c r="H8" s="8" t="n"/>
      <c r="I8" s="7" t="n"/>
      <c r="J8" s="11">
        <f>IF(AND(OR(D8="Long",D8="Short"),N(E8)&gt;0,N(F8)&gt;0,N(G8)&gt;0,E8&lt;&gt;F8),ABS(E8-F8),"")</f>
        <v/>
      </c>
      <c r="K8" s="11">
        <f>IF(J8="","",J8+N(I8)/100*(E8+F8))</f>
        <v/>
      </c>
      <c r="L8" s="11">
        <f>IF(J8="","",IF(D8="Long",G8-E8,E8-G8)-N(I8)/100*(E8+G8))</f>
        <v/>
      </c>
      <c r="M8" s="13">
        <f>IF(J8="","",L8/K8)</f>
        <v/>
      </c>
      <c r="N8" s="14">
        <f>IF(OR(J8="",N(H8)&lt;=0),"",L8*H8)</f>
        <v/>
      </c>
      <c r="O8" s="10">
        <f>IF(M8="","",IF(M8&gt;0,"Win",IF(M8&lt;0,"Loss","Flat")))</f>
        <v/>
      </c>
    </row>
    <row r="9">
      <c r="A9" s="10" t="n">
        <v>4</v>
      </c>
      <c r="B9" s="16" t="n"/>
      <c r="C9" s="5" t="n"/>
      <c r="D9" s="5" t="n"/>
      <c r="E9" s="6" t="n"/>
      <c r="F9" s="6" t="n"/>
      <c r="G9" s="6" t="n"/>
      <c r="H9" s="8" t="n"/>
      <c r="I9" s="7" t="n"/>
      <c r="J9" s="11">
        <f>IF(AND(OR(D9="Long",D9="Short"),N(E9)&gt;0,N(F9)&gt;0,N(G9)&gt;0,E9&lt;&gt;F9),ABS(E9-F9),"")</f>
        <v/>
      </c>
      <c r="K9" s="11">
        <f>IF(J9="","",J9+N(I9)/100*(E9+F9))</f>
        <v/>
      </c>
      <c r="L9" s="11">
        <f>IF(J9="","",IF(D9="Long",G9-E9,E9-G9)-N(I9)/100*(E9+G9))</f>
        <v/>
      </c>
      <c r="M9" s="13">
        <f>IF(J9="","",L9/K9)</f>
        <v/>
      </c>
      <c r="N9" s="14">
        <f>IF(OR(J9="",N(H9)&lt;=0),"",L9*H9)</f>
        <v/>
      </c>
      <c r="O9" s="10">
        <f>IF(M9="","",IF(M9&gt;0,"Win",IF(M9&lt;0,"Loss","Flat")))</f>
        <v/>
      </c>
    </row>
    <row r="10">
      <c r="A10" s="10" t="n">
        <v>5</v>
      </c>
      <c r="B10" s="16" t="n"/>
      <c r="C10" s="5" t="n"/>
      <c r="D10" s="5" t="n"/>
      <c r="E10" s="6" t="n"/>
      <c r="F10" s="6" t="n"/>
      <c r="G10" s="6" t="n"/>
      <c r="H10" s="8" t="n"/>
      <c r="I10" s="7" t="n"/>
      <c r="J10" s="11">
        <f>IF(AND(OR(D10="Long",D10="Short"),N(E10)&gt;0,N(F10)&gt;0,N(G10)&gt;0,E10&lt;&gt;F10),ABS(E10-F10),"")</f>
        <v/>
      </c>
      <c r="K10" s="11">
        <f>IF(J10="","",J10+N(I10)/100*(E10+F10))</f>
        <v/>
      </c>
      <c r="L10" s="11">
        <f>IF(J10="","",IF(D10="Long",G10-E10,E10-G10)-N(I10)/100*(E10+G10))</f>
        <v/>
      </c>
      <c r="M10" s="13">
        <f>IF(J10="","",L10/K10)</f>
        <v/>
      </c>
      <c r="N10" s="14">
        <f>IF(OR(J10="",N(H10)&lt;=0),"",L10*H10)</f>
        <v/>
      </c>
      <c r="O10" s="10">
        <f>IF(M10="","",IF(M10&gt;0,"Win",IF(M10&lt;0,"Loss","Flat")))</f>
        <v/>
      </c>
    </row>
    <row r="11">
      <c r="A11" s="10" t="n">
        <v>6</v>
      </c>
      <c r="B11" s="16" t="n"/>
      <c r="C11" s="5" t="n"/>
      <c r="D11" s="5" t="n"/>
      <c r="E11" s="6" t="n"/>
      <c r="F11" s="6" t="n"/>
      <c r="G11" s="6" t="n"/>
      <c r="H11" s="8" t="n"/>
      <c r="I11" s="7" t="n"/>
      <c r="J11" s="11">
        <f>IF(AND(OR(D11="Long",D11="Short"),N(E11)&gt;0,N(F11)&gt;0,N(G11)&gt;0,E11&lt;&gt;F11),ABS(E11-F11),"")</f>
        <v/>
      </c>
      <c r="K11" s="11">
        <f>IF(J11="","",J11+N(I11)/100*(E11+F11))</f>
        <v/>
      </c>
      <c r="L11" s="11">
        <f>IF(J11="","",IF(D11="Long",G11-E11,E11-G11)-N(I11)/100*(E11+G11))</f>
        <v/>
      </c>
      <c r="M11" s="13">
        <f>IF(J11="","",L11/K11)</f>
        <v/>
      </c>
      <c r="N11" s="14">
        <f>IF(OR(J11="",N(H11)&lt;=0),"",L11*H11)</f>
        <v/>
      </c>
      <c r="O11" s="10">
        <f>IF(M11="","",IF(M11&gt;0,"Win",IF(M11&lt;0,"Loss","Flat")))</f>
        <v/>
      </c>
    </row>
    <row r="12">
      <c r="A12" s="10" t="n">
        <v>7</v>
      </c>
      <c r="B12" s="16" t="n"/>
      <c r="C12" s="5" t="n"/>
      <c r="D12" s="5" t="n"/>
      <c r="E12" s="6" t="n"/>
      <c r="F12" s="6" t="n"/>
      <c r="G12" s="6" t="n"/>
      <c r="H12" s="8" t="n"/>
      <c r="I12" s="7" t="n"/>
      <c r="J12" s="11">
        <f>IF(AND(OR(D12="Long",D12="Short"),N(E12)&gt;0,N(F12)&gt;0,N(G12)&gt;0,E12&lt;&gt;F12),ABS(E12-F12),"")</f>
        <v/>
      </c>
      <c r="K12" s="11">
        <f>IF(J12="","",J12+N(I12)/100*(E12+F12))</f>
        <v/>
      </c>
      <c r="L12" s="11">
        <f>IF(J12="","",IF(D12="Long",G12-E12,E12-G12)-N(I12)/100*(E12+G12))</f>
        <v/>
      </c>
      <c r="M12" s="13">
        <f>IF(J12="","",L12/K12)</f>
        <v/>
      </c>
      <c r="N12" s="14">
        <f>IF(OR(J12="",N(H12)&lt;=0),"",L12*H12)</f>
        <v/>
      </c>
      <c r="O12" s="10">
        <f>IF(M12="","",IF(M12&gt;0,"Win",IF(M12&lt;0,"Loss","Flat")))</f>
        <v/>
      </c>
    </row>
    <row r="13">
      <c r="A13" s="10" t="n">
        <v>8</v>
      </c>
      <c r="B13" s="16" t="n"/>
      <c r="C13" s="5" t="n"/>
      <c r="D13" s="5" t="n"/>
      <c r="E13" s="6" t="n"/>
      <c r="F13" s="6" t="n"/>
      <c r="G13" s="6" t="n"/>
      <c r="H13" s="8" t="n"/>
      <c r="I13" s="7" t="n"/>
      <c r="J13" s="11">
        <f>IF(AND(OR(D13="Long",D13="Short"),N(E13)&gt;0,N(F13)&gt;0,N(G13)&gt;0,E13&lt;&gt;F13),ABS(E13-F13),"")</f>
        <v/>
      </c>
      <c r="K13" s="11">
        <f>IF(J13="","",J13+N(I13)/100*(E13+F13))</f>
        <v/>
      </c>
      <c r="L13" s="11">
        <f>IF(J13="","",IF(D13="Long",G13-E13,E13-G13)-N(I13)/100*(E13+G13))</f>
        <v/>
      </c>
      <c r="M13" s="13">
        <f>IF(J13="","",L13/K13)</f>
        <v/>
      </c>
      <c r="N13" s="14">
        <f>IF(OR(J13="",N(H13)&lt;=0),"",L13*H13)</f>
        <v/>
      </c>
      <c r="O13" s="10">
        <f>IF(M13="","",IF(M13&gt;0,"Win",IF(M13&lt;0,"Loss","Flat")))</f>
        <v/>
      </c>
    </row>
    <row r="14">
      <c r="A14" s="10" t="n">
        <v>9</v>
      </c>
      <c r="B14" s="16" t="n"/>
      <c r="C14" s="5" t="n"/>
      <c r="D14" s="5" t="n"/>
      <c r="E14" s="6" t="n"/>
      <c r="F14" s="6" t="n"/>
      <c r="G14" s="6" t="n"/>
      <c r="H14" s="8" t="n"/>
      <c r="I14" s="7" t="n"/>
      <c r="J14" s="11">
        <f>IF(AND(OR(D14="Long",D14="Short"),N(E14)&gt;0,N(F14)&gt;0,N(G14)&gt;0,E14&lt;&gt;F14),ABS(E14-F14),"")</f>
        <v/>
      </c>
      <c r="K14" s="11">
        <f>IF(J14="","",J14+N(I14)/100*(E14+F14))</f>
        <v/>
      </c>
      <c r="L14" s="11">
        <f>IF(J14="","",IF(D14="Long",G14-E14,E14-G14)-N(I14)/100*(E14+G14))</f>
        <v/>
      </c>
      <c r="M14" s="13">
        <f>IF(J14="","",L14/K14)</f>
        <v/>
      </c>
      <c r="N14" s="14">
        <f>IF(OR(J14="",N(H14)&lt;=0),"",L14*H14)</f>
        <v/>
      </c>
      <c r="O14" s="10">
        <f>IF(M14="","",IF(M14&gt;0,"Win",IF(M14&lt;0,"Loss","Flat")))</f>
        <v/>
      </c>
    </row>
    <row r="15">
      <c r="A15" s="10" t="n">
        <v>10</v>
      </c>
      <c r="B15" s="16" t="n"/>
      <c r="C15" s="5" t="n"/>
      <c r="D15" s="5" t="n"/>
      <c r="E15" s="6" t="n"/>
      <c r="F15" s="6" t="n"/>
      <c r="G15" s="6" t="n"/>
      <c r="H15" s="8" t="n"/>
      <c r="I15" s="7" t="n"/>
      <c r="J15" s="11">
        <f>IF(AND(OR(D15="Long",D15="Short"),N(E15)&gt;0,N(F15)&gt;0,N(G15)&gt;0,E15&lt;&gt;F15),ABS(E15-F15),"")</f>
        <v/>
      </c>
      <c r="K15" s="11">
        <f>IF(J15="","",J15+N(I15)/100*(E15+F15))</f>
        <v/>
      </c>
      <c r="L15" s="11">
        <f>IF(J15="","",IF(D15="Long",G15-E15,E15-G15)-N(I15)/100*(E15+G15))</f>
        <v/>
      </c>
      <c r="M15" s="13">
        <f>IF(J15="","",L15/K15)</f>
        <v/>
      </c>
      <c r="N15" s="14">
        <f>IF(OR(J15="",N(H15)&lt;=0),"",L15*H15)</f>
        <v/>
      </c>
      <c r="O15" s="10">
        <f>IF(M15="","",IF(M15&gt;0,"Win",IF(M15&lt;0,"Loss","Flat")))</f>
        <v/>
      </c>
    </row>
    <row r="16">
      <c r="A16" s="10" t="n">
        <v>11</v>
      </c>
      <c r="B16" s="16" t="n"/>
      <c r="C16" s="5" t="n"/>
      <c r="D16" s="5" t="n"/>
      <c r="E16" s="6" t="n"/>
      <c r="F16" s="6" t="n"/>
      <c r="G16" s="6" t="n"/>
      <c r="H16" s="8" t="n"/>
      <c r="I16" s="7" t="n"/>
      <c r="J16" s="11">
        <f>IF(AND(OR(D16="Long",D16="Short"),N(E16)&gt;0,N(F16)&gt;0,N(G16)&gt;0,E16&lt;&gt;F16),ABS(E16-F16),"")</f>
        <v/>
      </c>
      <c r="K16" s="11">
        <f>IF(J16="","",J16+N(I16)/100*(E16+F16))</f>
        <v/>
      </c>
      <c r="L16" s="11">
        <f>IF(J16="","",IF(D16="Long",G16-E16,E16-G16)-N(I16)/100*(E16+G16))</f>
        <v/>
      </c>
      <c r="M16" s="13">
        <f>IF(J16="","",L16/K16)</f>
        <v/>
      </c>
      <c r="N16" s="14">
        <f>IF(OR(J16="",N(H16)&lt;=0),"",L16*H16)</f>
        <v/>
      </c>
      <c r="O16" s="10">
        <f>IF(M16="","",IF(M16&gt;0,"Win",IF(M16&lt;0,"Loss","Flat")))</f>
        <v/>
      </c>
    </row>
    <row r="17">
      <c r="A17" s="10" t="n">
        <v>12</v>
      </c>
      <c r="B17" s="16" t="n"/>
      <c r="C17" s="5" t="n"/>
      <c r="D17" s="5" t="n"/>
      <c r="E17" s="6" t="n"/>
      <c r="F17" s="6" t="n"/>
      <c r="G17" s="6" t="n"/>
      <c r="H17" s="8" t="n"/>
      <c r="I17" s="7" t="n"/>
      <c r="J17" s="11">
        <f>IF(AND(OR(D17="Long",D17="Short"),N(E17)&gt;0,N(F17)&gt;0,N(G17)&gt;0,E17&lt;&gt;F17),ABS(E17-F17),"")</f>
        <v/>
      </c>
      <c r="K17" s="11">
        <f>IF(J17="","",J17+N(I17)/100*(E17+F17))</f>
        <v/>
      </c>
      <c r="L17" s="11">
        <f>IF(J17="","",IF(D17="Long",G17-E17,E17-G17)-N(I17)/100*(E17+G17))</f>
        <v/>
      </c>
      <c r="M17" s="13">
        <f>IF(J17="","",L17/K17)</f>
        <v/>
      </c>
      <c r="N17" s="14">
        <f>IF(OR(J17="",N(H17)&lt;=0),"",L17*H17)</f>
        <v/>
      </c>
      <c r="O17" s="10">
        <f>IF(M17="","",IF(M17&gt;0,"Win",IF(M17&lt;0,"Loss","Flat")))</f>
        <v/>
      </c>
    </row>
    <row r="18">
      <c r="A18" s="10" t="n">
        <v>13</v>
      </c>
      <c r="B18" s="16" t="n"/>
      <c r="C18" s="5" t="n"/>
      <c r="D18" s="5" t="n"/>
      <c r="E18" s="6" t="n"/>
      <c r="F18" s="6" t="n"/>
      <c r="G18" s="6" t="n"/>
      <c r="H18" s="8" t="n"/>
      <c r="I18" s="7" t="n"/>
      <c r="J18" s="11">
        <f>IF(AND(OR(D18="Long",D18="Short"),N(E18)&gt;0,N(F18)&gt;0,N(G18)&gt;0,E18&lt;&gt;F18),ABS(E18-F18),"")</f>
        <v/>
      </c>
      <c r="K18" s="11">
        <f>IF(J18="","",J18+N(I18)/100*(E18+F18))</f>
        <v/>
      </c>
      <c r="L18" s="11">
        <f>IF(J18="","",IF(D18="Long",G18-E18,E18-G18)-N(I18)/100*(E18+G18))</f>
        <v/>
      </c>
      <c r="M18" s="13">
        <f>IF(J18="","",L18/K18)</f>
        <v/>
      </c>
      <c r="N18" s="14">
        <f>IF(OR(J18="",N(H18)&lt;=0),"",L18*H18)</f>
        <v/>
      </c>
      <c r="O18" s="10">
        <f>IF(M18="","",IF(M18&gt;0,"Win",IF(M18&lt;0,"Loss","Flat")))</f>
        <v/>
      </c>
    </row>
    <row r="19">
      <c r="A19" s="10" t="n">
        <v>14</v>
      </c>
      <c r="B19" s="16" t="n"/>
      <c r="C19" s="5" t="n"/>
      <c r="D19" s="5" t="n"/>
      <c r="E19" s="6" t="n"/>
      <c r="F19" s="6" t="n"/>
      <c r="G19" s="6" t="n"/>
      <c r="H19" s="8" t="n"/>
      <c r="I19" s="7" t="n"/>
      <c r="J19" s="11">
        <f>IF(AND(OR(D19="Long",D19="Short"),N(E19)&gt;0,N(F19)&gt;0,N(G19)&gt;0,E19&lt;&gt;F19),ABS(E19-F19),"")</f>
        <v/>
      </c>
      <c r="K19" s="11">
        <f>IF(J19="","",J19+N(I19)/100*(E19+F19))</f>
        <v/>
      </c>
      <c r="L19" s="11">
        <f>IF(J19="","",IF(D19="Long",G19-E19,E19-G19)-N(I19)/100*(E19+G19))</f>
        <v/>
      </c>
      <c r="M19" s="13">
        <f>IF(J19="","",L19/K19)</f>
        <v/>
      </c>
      <c r="N19" s="14">
        <f>IF(OR(J19="",N(H19)&lt;=0),"",L19*H19)</f>
        <v/>
      </c>
      <c r="O19" s="10">
        <f>IF(M19="","",IF(M19&gt;0,"Win",IF(M19&lt;0,"Loss","Flat")))</f>
        <v/>
      </c>
    </row>
    <row r="20">
      <c r="A20" s="10" t="n">
        <v>15</v>
      </c>
      <c r="B20" s="16" t="n"/>
      <c r="C20" s="5" t="n"/>
      <c r="D20" s="5" t="n"/>
      <c r="E20" s="6" t="n"/>
      <c r="F20" s="6" t="n"/>
      <c r="G20" s="6" t="n"/>
      <c r="H20" s="8" t="n"/>
      <c r="I20" s="7" t="n"/>
      <c r="J20" s="11">
        <f>IF(AND(OR(D20="Long",D20="Short"),N(E20)&gt;0,N(F20)&gt;0,N(G20)&gt;0,E20&lt;&gt;F20),ABS(E20-F20),"")</f>
        <v/>
      </c>
      <c r="K20" s="11">
        <f>IF(J20="","",J20+N(I20)/100*(E20+F20))</f>
        <v/>
      </c>
      <c r="L20" s="11">
        <f>IF(J20="","",IF(D20="Long",G20-E20,E20-G20)-N(I20)/100*(E20+G20))</f>
        <v/>
      </c>
      <c r="M20" s="13">
        <f>IF(J20="","",L20/K20)</f>
        <v/>
      </c>
      <c r="N20" s="14">
        <f>IF(OR(J20="",N(H20)&lt;=0),"",L20*H20)</f>
        <v/>
      </c>
      <c r="O20" s="10">
        <f>IF(M20="","",IF(M20&gt;0,"Win",IF(M20&lt;0,"Loss","Flat")))</f>
        <v/>
      </c>
    </row>
    <row r="21">
      <c r="A21" s="10" t="n">
        <v>16</v>
      </c>
      <c r="B21" s="16" t="n"/>
      <c r="C21" s="5" t="n"/>
      <c r="D21" s="5" t="n"/>
      <c r="E21" s="6" t="n"/>
      <c r="F21" s="6" t="n"/>
      <c r="G21" s="6" t="n"/>
      <c r="H21" s="8" t="n"/>
      <c r="I21" s="7" t="n"/>
      <c r="J21" s="11">
        <f>IF(AND(OR(D21="Long",D21="Short"),N(E21)&gt;0,N(F21)&gt;0,N(G21)&gt;0,E21&lt;&gt;F21),ABS(E21-F21),"")</f>
        <v/>
      </c>
      <c r="K21" s="11">
        <f>IF(J21="","",J21+N(I21)/100*(E21+F21))</f>
        <v/>
      </c>
      <c r="L21" s="11">
        <f>IF(J21="","",IF(D21="Long",G21-E21,E21-G21)-N(I21)/100*(E21+G21))</f>
        <v/>
      </c>
      <c r="M21" s="13">
        <f>IF(J21="","",L21/K21)</f>
        <v/>
      </c>
      <c r="N21" s="14">
        <f>IF(OR(J21="",N(H21)&lt;=0),"",L21*H21)</f>
        <v/>
      </c>
      <c r="O21" s="10">
        <f>IF(M21="","",IF(M21&gt;0,"Win",IF(M21&lt;0,"Loss","Flat")))</f>
        <v/>
      </c>
    </row>
    <row r="22">
      <c r="A22" s="10" t="n">
        <v>17</v>
      </c>
      <c r="B22" s="16" t="n"/>
      <c r="C22" s="5" t="n"/>
      <c r="D22" s="5" t="n"/>
      <c r="E22" s="6" t="n"/>
      <c r="F22" s="6" t="n"/>
      <c r="G22" s="6" t="n"/>
      <c r="H22" s="8" t="n"/>
      <c r="I22" s="7" t="n"/>
      <c r="J22" s="11">
        <f>IF(AND(OR(D22="Long",D22="Short"),N(E22)&gt;0,N(F22)&gt;0,N(G22)&gt;0,E22&lt;&gt;F22),ABS(E22-F22),"")</f>
        <v/>
      </c>
      <c r="K22" s="11">
        <f>IF(J22="","",J22+N(I22)/100*(E22+F22))</f>
        <v/>
      </c>
      <c r="L22" s="11">
        <f>IF(J22="","",IF(D22="Long",G22-E22,E22-G22)-N(I22)/100*(E22+G22))</f>
        <v/>
      </c>
      <c r="M22" s="13">
        <f>IF(J22="","",L22/K22)</f>
        <v/>
      </c>
      <c r="N22" s="14">
        <f>IF(OR(J22="",N(H22)&lt;=0),"",L22*H22)</f>
        <v/>
      </c>
      <c r="O22" s="10">
        <f>IF(M22="","",IF(M22&gt;0,"Win",IF(M22&lt;0,"Loss","Flat")))</f>
        <v/>
      </c>
    </row>
    <row r="23">
      <c r="A23" s="10" t="n">
        <v>18</v>
      </c>
      <c r="B23" s="16" t="n"/>
      <c r="C23" s="5" t="n"/>
      <c r="D23" s="5" t="n"/>
      <c r="E23" s="6" t="n"/>
      <c r="F23" s="6" t="n"/>
      <c r="G23" s="6" t="n"/>
      <c r="H23" s="8" t="n"/>
      <c r="I23" s="7" t="n"/>
      <c r="J23" s="11">
        <f>IF(AND(OR(D23="Long",D23="Short"),N(E23)&gt;0,N(F23)&gt;0,N(G23)&gt;0,E23&lt;&gt;F23),ABS(E23-F23),"")</f>
        <v/>
      </c>
      <c r="K23" s="11">
        <f>IF(J23="","",J23+N(I23)/100*(E23+F23))</f>
        <v/>
      </c>
      <c r="L23" s="11">
        <f>IF(J23="","",IF(D23="Long",G23-E23,E23-G23)-N(I23)/100*(E23+G23))</f>
        <v/>
      </c>
      <c r="M23" s="13">
        <f>IF(J23="","",L23/K23)</f>
        <v/>
      </c>
      <c r="N23" s="14">
        <f>IF(OR(J23="",N(H23)&lt;=0),"",L23*H23)</f>
        <v/>
      </c>
      <c r="O23" s="10">
        <f>IF(M23="","",IF(M23&gt;0,"Win",IF(M23&lt;0,"Loss","Flat")))</f>
        <v/>
      </c>
    </row>
    <row r="24">
      <c r="A24" s="10" t="n">
        <v>19</v>
      </c>
      <c r="B24" s="16" t="n"/>
      <c r="C24" s="5" t="n"/>
      <c r="D24" s="5" t="n"/>
      <c r="E24" s="6" t="n"/>
      <c r="F24" s="6" t="n"/>
      <c r="G24" s="6" t="n"/>
      <c r="H24" s="8" t="n"/>
      <c r="I24" s="7" t="n"/>
      <c r="J24" s="11">
        <f>IF(AND(OR(D24="Long",D24="Short"),N(E24)&gt;0,N(F24)&gt;0,N(G24)&gt;0,E24&lt;&gt;F24),ABS(E24-F24),"")</f>
        <v/>
      </c>
      <c r="K24" s="11">
        <f>IF(J24="","",J24+N(I24)/100*(E24+F24))</f>
        <v/>
      </c>
      <c r="L24" s="11">
        <f>IF(J24="","",IF(D24="Long",G24-E24,E24-G24)-N(I24)/100*(E24+G24))</f>
        <v/>
      </c>
      <c r="M24" s="13">
        <f>IF(J24="","",L24/K24)</f>
        <v/>
      </c>
      <c r="N24" s="14">
        <f>IF(OR(J24="",N(H24)&lt;=0),"",L24*H24)</f>
        <v/>
      </c>
      <c r="O24" s="10">
        <f>IF(M24="","",IF(M24&gt;0,"Win",IF(M24&lt;0,"Loss","Flat")))</f>
        <v/>
      </c>
    </row>
    <row r="25">
      <c r="A25" s="10" t="n">
        <v>20</v>
      </c>
      <c r="B25" s="16" t="n"/>
      <c r="C25" s="5" t="n"/>
      <c r="D25" s="5" t="n"/>
      <c r="E25" s="6" t="n"/>
      <c r="F25" s="6" t="n"/>
      <c r="G25" s="6" t="n"/>
      <c r="H25" s="8" t="n"/>
      <c r="I25" s="7" t="n"/>
      <c r="J25" s="11">
        <f>IF(AND(OR(D25="Long",D25="Short"),N(E25)&gt;0,N(F25)&gt;0,N(G25)&gt;0,E25&lt;&gt;F25),ABS(E25-F25),"")</f>
        <v/>
      </c>
      <c r="K25" s="11">
        <f>IF(J25="","",J25+N(I25)/100*(E25+F25))</f>
        <v/>
      </c>
      <c r="L25" s="11">
        <f>IF(J25="","",IF(D25="Long",G25-E25,E25-G25)-N(I25)/100*(E25+G25))</f>
        <v/>
      </c>
      <c r="M25" s="13">
        <f>IF(J25="","",L25/K25)</f>
        <v/>
      </c>
      <c r="N25" s="14">
        <f>IF(OR(J25="",N(H25)&lt;=0),"",L25*H25)</f>
        <v/>
      </c>
      <c r="O25" s="10">
        <f>IF(M25="","",IF(M25&gt;0,"Win",IF(M25&lt;0,"Loss","Flat")))</f>
        <v/>
      </c>
    </row>
    <row r="26">
      <c r="A26" s="10" t="n">
        <v>21</v>
      </c>
      <c r="B26" s="16" t="n"/>
      <c r="C26" s="5" t="n"/>
      <c r="D26" s="5" t="n"/>
      <c r="E26" s="6" t="n"/>
      <c r="F26" s="6" t="n"/>
      <c r="G26" s="6" t="n"/>
      <c r="H26" s="8" t="n"/>
      <c r="I26" s="7" t="n"/>
      <c r="J26" s="11">
        <f>IF(AND(OR(D26="Long",D26="Short"),N(E26)&gt;0,N(F26)&gt;0,N(G26)&gt;0,E26&lt;&gt;F26),ABS(E26-F26),"")</f>
        <v/>
      </c>
      <c r="K26" s="11">
        <f>IF(J26="","",J26+N(I26)/100*(E26+F26))</f>
        <v/>
      </c>
      <c r="L26" s="11">
        <f>IF(J26="","",IF(D26="Long",G26-E26,E26-G26)-N(I26)/100*(E26+G26))</f>
        <v/>
      </c>
      <c r="M26" s="13">
        <f>IF(J26="","",L26/K26)</f>
        <v/>
      </c>
      <c r="N26" s="14">
        <f>IF(OR(J26="",N(H26)&lt;=0),"",L26*H26)</f>
        <v/>
      </c>
      <c r="O26" s="10">
        <f>IF(M26="","",IF(M26&gt;0,"Win",IF(M26&lt;0,"Loss","Flat")))</f>
        <v/>
      </c>
    </row>
    <row r="27">
      <c r="A27" s="10" t="n">
        <v>22</v>
      </c>
      <c r="B27" s="16" t="n"/>
      <c r="C27" s="5" t="n"/>
      <c r="D27" s="5" t="n"/>
      <c r="E27" s="6" t="n"/>
      <c r="F27" s="6" t="n"/>
      <c r="G27" s="6" t="n"/>
      <c r="H27" s="8" t="n"/>
      <c r="I27" s="7" t="n"/>
      <c r="J27" s="11">
        <f>IF(AND(OR(D27="Long",D27="Short"),N(E27)&gt;0,N(F27)&gt;0,N(G27)&gt;0,E27&lt;&gt;F27),ABS(E27-F27),"")</f>
        <v/>
      </c>
      <c r="K27" s="11">
        <f>IF(J27="","",J27+N(I27)/100*(E27+F27))</f>
        <v/>
      </c>
      <c r="L27" s="11">
        <f>IF(J27="","",IF(D27="Long",G27-E27,E27-G27)-N(I27)/100*(E27+G27))</f>
        <v/>
      </c>
      <c r="M27" s="13">
        <f>IF(J27="","",L27/K27)</f>
        <v/>
      </c>
      <c r="N27" s="14">
        <f>IF(OR(J27="",N(H27)&lt;=0),"",L27*H27)</f>
        <v/>
      </c>
      <c r="O27" s="10">
        <f>IF(M27="","",IF(M27&gt;0,"Win",IF(M27&lt;0,"Loss","Flat")))</f>
        <v/>
      </c>
    </row>
    <row r="28">
      <c r="A28" s="10" t="n">
        <v>23</v>
      </c>
      <c r="B28" s="16" t="n"/>
      <c r="C28" s="5" t="n"/>
      <c r="D28" s="5" t="n"/>
      <c r="E28" s="6" t="n"/>
      <c r="F28" s="6" t="n"/>
      <c r="G28" s="6" t="n"/>
      <c r="H28" s="8" t="n"/>
      <c r="I28" s="7" t="n"/>
      <c r="J28" s="11">
        <f>IF(AND(OR(D28="Long",D28="Short"),N(E28)&gt;0,N(F28)&gt;0,N(G28)&gt;0,E28&lt;&gt;F28),ABS(E28-F28),"")</f>
        <v/>
      </c>
      <c r="K28" s="11">
        <f>IF(J28="","",J28+N(I28)/100*(E28+F28))</f>
        <v/>
      </c>
      <c r="L28" s="11">
        <f>IF(J28="","",IF(D28="Long",G28-E28,E28-G28)-N(I28)/100*(E28+G28))</f>
        <v/>
      </c>
      <c r="M28" s="13">
        <f>IF(J28="","",L28/K28)</f>
        <v/>
      </c>
      <c r="N28" s="14">
        <f>IF(OR(J28="",N(H28)&lt;=0),"",L28*H28)</f>
        <v/>
      </c>
      <c r="O28" s="10">
        <f>IF(M28="","",IF(M28&gt;0,"Win",IF(M28&lt;0,"Loss","Flat")))</f>
        <v/>
      </c>
    </row>
    <row r="29">
      <c r="A29" s="10" t="n">
        <v>24</v>
      </c>
      <c r="B29" s="16" t="n"/>
      <c r="C29" s="5" t="n"/>
      <c r="D29" s="5" t="n"/>
      <c r="E29" s="6" t="n"/>
      <c r="F29" s="6" t="n"/>
      <c r="G29" s="6" t="n"/>
      <c r="H29" s="8" t="n"/>
      <c r="I29" s="7" t="n"/>
      <c r="J29" s="11">
        <f>IF(AND(OR(D29="Long",D29="Short"),N(E29)&gt;0,N(F29)&gt;0,N(G29)&gt;0,E29&lt;&gt;F29),ABS(E29-F29),"")</f>
        <v/>
      </c>
      <c r="K29" s="11">
        <f>IF(J29="","",J29+N(I29)/100*(E29+F29))</f>
        <v/>
      </c>
      <c r="L29" s="11">
        <f>IF(J29="","",IF(D29="Long",G29-E29,E29-G29)-N(I29)/100*(E29+G29))</f>
        <v/>
      </c>
      <c r="M29" s="13">
        <f>IF(J29="","",L29/K29)</f>
        <v/>
      </c>
      <c r="N29" s="14">
        <f>IF(OR(J29="",N(H29)&lt;=0),"",L29*H29)</f>
        <v/>
      </c>
      <c r="O29" s="10">
        <f>IF(M29="","",IF(M29&gt;0,"Win",IF(M29&lt;0,"Loss","Flat")))</f>
        <v/>
      </c>
    </row>
    <row r="30">
      <c r="A30" s="10" t="n">
        <v>25</v>
      </c>
      <c r="B30" s="16" t="n"/>
      <c r="C30" s="5" t="n"/>
      <c r="D30" s="5" t="n"/>
      <c r="E30" s="6" t="n"/>
      <c r="F30" s="6" t="n"/>
      <c r="G30" s="6" t="n"/>
      <c r="H30" s="8" t="n"/>
      <c r="I30" s="7" t="n"/>
      <c r="J30" s="11">
        <f>IF(AND(OR(D30="Long",D30="Short"),N(E30)&gt;0,N(F30)&gt;0,N(G30)&gt;0,E30&lt;&gt;F30),ABS(E30-F30),"")</f>
        <v/>
      </c>
      <c r="K30" s="11">
        <f>IF(J30="","",J30+N(I30)/100*(E30+F30))</f>
        <v/>
      </c>
      <c r="L30" s="11">
        <f>IF(J30="","",IF(D30="Long",G30-E30,E30-G30)-N(I30)/100*(E30+G30))</f>
        <v/>
      </c>
      <c r="M30" s="13">
        <f>IF(J30="","",L30/K30)</f>
        <v/>
      </c>
      <c r="N30" s="14">
        <f>IF(OR(J30="",N(H30)&lt;=0),"",L30*H30)</f>
        <v/>
      </c>
      <c r="O30" s="10">
        <f>IF(M30="","",IF(M30&gt;0,"Win",IF(M30&lt;0,"Loss","Flat")))</f>
        <v/>
      </c>
    </row>
    <row r="31">
      <c r="A31" s="10" t="n">
        <v>26</v>
      </c>
      <c r="B31" s="16" t="n"/>
      <c r="C31" s="5" t="n"/>
      <c r="D31" s="5" t="n"/>
      <c r="E31" s="6" t="n"/>
      <c r="F31" s="6" t="n"/>
      <c r="G31" s="6" t="n"/>
      <c r="H31" s="8" t="n"/>
      <c r="I31" s="7" t="n"/>
      <c r="J31" s="11">
        <f>IF(AND(OR(D31="Long",D31="Short"),N(E31)&gt;0,N(F31)&gt;0,N(G31)&gt;0,E31&lt;&gt;F31),ABS(E31-F31),"")</f>
        <v/>
      </c>
      <c r="K31" s="11">
        <f>IF(J31="","",J31+N(I31)/100*(E31+F31))</f>
        <v/>
      </c>
      <c r="L31" s="11">
        <f>IF(J31="","",IF(D31="Long",G31-E31,E31-G31)-N(I31)/100*(E31+G31))</f>
        <v/>
      </c>
      <c r="M31" s="13">
        <f>IF(J31="","",L31/K31)</f>
        <v/>
      </c>
      <c r="N31" s="14">
        <f>IF(OR(J31="",N(H31)&lt;=0),"",L31*H31)</f>
        <v/>
      </c>
      <c r="O31" s="10">
        <f>IF(M31="","",IF(M31&gt;0,"Win",IF(M31&lt;0,"Loss","Flat")))</f>
        <v/>
      </c>
    </row>
    <row r="32">
      <c r="A32" s="10" t="n">
        <v>27</v>
      </c>
      <c r="B32" s="16" t="n"/>
      <c r="C32" s="5" t="n"/>
      <c r="D32" s="5" t="n"/>
      <c r="E32" s="6" t="n"/>
      <c r="F32" s="6" t="n"/>
      <c r="G32" s="6" t="n"/>
      <c r="H32" s="8" t="n"/>
      <c r="I32" s="7" t="n"/>
      <c r="J32" s="11">
        <f>IF(AND(OR(D32="Long",D32="Short"),N(E32)&gt;0,N(F32)&gt;0,N(G32)&gt;0,E32&lt;&gt;F32),ABS(E32-F32),"")</f>
        <v/>
      </c>
      <c r="K32" s="11">
        <f>IF(J32="","",J32+N(I32)/100*(E32+F32))</f>
        <v/>
      </c>
      <c r="L32" s="11">
        <f>IF(J32="","",IF(D32="Long",G32-E32,E32-G32)-N(I32)/100*(E32+G32))</f>
        <v/>
      </c>
      <c r="M32" s="13">
        <f>IF(J32="","",L32/K32)</f>
        <v/>
      </c>
      <c r="N32" s="14">
        <f>IF(OR(J32="",N(H32)&lt;=0),"",L32*H32)</f>
        <v/>
      </c>
      <c r="O32" s="10">
        <f>IF(M32="","",IF(M32&gt;0,"Win",IF(M32&lt;0,"Loss","Flat")))</f>
        <v/>
      </c>
    </row>
    <row r="33">
      <c r="A33" s="10" t="n">
        <v>28</v>
      </c>
      <c r="B33" s="16" t="n"/>
      <c r="C33" s="5" t="n"/>
      <c r="D33" s="5" t="n"/>
      <c r="E33" s="6" t="n"/>
      <c r="F33" s="6" t="n"/>
      <c r="G33" s="6" t="n"/>
      <c r="H33" s="8" t="n"/>
      <c r="I33" s="7" t="n"/>
      <c r="J33" s="11">
        <f>IF(AND(OR(D33="Long",D33="Short"),N(E33)&gt;0,N(F33)&gt;0,N(G33)&gt;0,E33&lt;&gt;F33),ABS(E33-F33),"")</f>
        <v/>
      </c>
      <c r="K33" s="11">
        <f>IF(J33="","",J33+N(I33)/100*(E33+F33))</f>
        <v/>
      </c>
      <c r="L33" s="11">
        <f>IF(J33="","",IF(D33="Long",G33-E33,E33-G33)-N(I33)/100*(E33+G33))</f>
        <v/>
      </c>
      <c r="M33" s="13">
        <f>IF(J33="","",L33/K33)</f>
        <v/>
      </c>
      <c r="N33" s="14">
        <f>IF(OR(J33="",N(H33)&lt;=0),"",L33*H33)</f>
        <v/>
      </c>
      <c r="O33" s="10">
        <f>IF(M33="","",IF(M33&gt;0,"Win",IF(M33&lt;0,"Loss","Flat")))</f>
        <v/>
      </c>
    </row>
    <row r="34">
      <c r="A34" s="10" t="n">
        <v>29</v>
      </c>
      <c r="B34" s="16" t="n"/>
      <c r="C34" s="5" t="n"/>
      <c r="D34" s="5" t="n"/>
      <c r="E34" s="6" t="n"/>
      <c r="F34" s="6" t="n"/>
      <c r="G34" s="6" t="n"/>
      <c r="H34" s="8" t="n"/>
      <c r="I34" s="7" t="n"/>
      <c r="J34" s="11">
        <f>IF(AND(OR(D34="Long",D34="Short"),N(E34)&gt;0,N(F34)&gt;0,N(G34)&gt;0,E34&lt;&gt;F34),ABS(E34-F34),"")</f>
        <v/>
      </c>
      <c r="K34" s="11">
        <f>IF(J34="","",J34+N(I34)/100*(E34+F34))</f>
        <v/>
      </c>
      <c r="L34" s="11">
        <f>IF(J34="","",IF(D34="Long",G34-E34,E34-G34)-N(I34)/100*(E34+G34))</f>
        <v/>
      </c>
      <c r="M34" s="13">
        <f>IF(J34="","",L34/K34)</f>
        <v/>
      </c>
      <c r="N34" s="14">
        <f>IF(OR(J34="",N(H34)&lt;=0),"",L34*H34)</f>
        <v/>
      </c>
      <c r="O34" s="10">
        <f>IF(M34="","",IF(M34&gt;0,"Win",IF(M34&lt;0,"Loss","Flat")))</f>
        <v/>
      </c>
    </row>
    <row r="35">
      <c r="A35" s="10" t="n">
        <v>30</v>
      </c>
      <c r="B35" s="16" t="n"/>
      <c r="C35" s="5" t="n"/>
      <c r="D35" s="5" t="n"/>
      <c r="E35" s="6" t="n"/>
      <c r="F35" s="6" t="n"/>
      <c r="G35" s="6" t="n"/>
      <c r="H35" s="8" t="n"/>
      <c r="I35" s="7" t="n"/>
      <c r="J35" s="11">
        <f>IF(AND(OR(D35="Long",D35="Short"),N(E35)&gt;0,N(F35)&gt;0,N(G35)&gt;0,E35&lt;&gt;F35),ABS(E35-F35),"")</f>
        <v/>
      </c>
      <c r="K35" s="11">
        <f>IF(J35="","",J35+N(I35)/100*(E35+F35))</f>
        <v/>
      </c>
      <c r="L35" s="11">
        <f>IF(J35="","",IF(D35="Long",G35-E35,E35-G35)-N(I35)/100*(E35+G35))</f>
        <v/>
      </c>
      <c r="M35" s="13">
        <f>IF(J35="","",L35/K35)</f>
        <v/>
      </c>
      <c r="N35" s="14">
        <f>IF(OR(J35="",N(H35)&lt;=0),"",L35*H35)</f>
        <v/>
      </c>
      <c r="O35" s="10">
        <f>IF(M35="","",IF(M35&gt;0,"Win",IF(M35&lt;0,"Loss","Flat")))</f>
        <v/>
      </c>
    </row>
    <row r="36">
      <c r="A36" s="10" t="n">
        <v>31</v>
      </c>
      <c r="B36" s="16" t="n"/>
      <c r="C36" s="5" t="n"/>
      <c r="D36" s="5" t="n"/>
      <c r="E36" s="6" t="n"/>
      <c r="F36" s="6" t="n"/>
      <c r="G36" s="6" t="n"/>
      <c r="H36" s="8" t="n"/>
      <c r="I36" s="7" t="n"/>
      <c r="J36" s="11">
        <f>IF(AND(OR(D36="Long",D36="Short"),N(E36)&gt;0,N(F36)&gt;0,N(G36)&gt;0,E36&lt;&gt;F36),ABS(E36-F36),"")</f>
        <v/>
      </c>
      <c r="K36" s="11">
        <f>IF(J36="","",J36+N(I36)/100*(E36+F36))</f>
        <v/>
      </c>
      <c r="L36" s="11">
        <f>IF(J36="","",IF(D36="Long",G36-E36,E36-G36)-N(I36)/100*(E36+G36))</f>
        <v/>
      </c>
      <c r="M36" s="13">
        <f>IF(J36="","",L36/K36)</f>
        <v/>
      </c>
      <c r="N36" s="14">
        <f>IF(OR(J36="",N(H36)&lt;=0),"",L36*H36)</f>
        <v/>
      </c>
      <c r="O36" s="10">
        <f>IF(M36="","",IF(M36&gt;0,"Win",IF(M36&lt;0,"Loss","Flat")))</f>
        <v/>
      </c>
    </row>
    <row r="37">
      <c r="A37" s="10" t="n">
        <v>32</v>
      </c>
      <c r="B37" s="16" t="n"/>
      <c r="C37" s="5" t="n"/>
      <c r="D37" s="5" t="n"/>
      <c r="E37" s="6" t="n"/>
      <c r="F37" s="6" t="n"/>
      <c r="G37" s="6" t="n"/>
      <c r="H37" s="8" t="n"/>
      <c r="I37" s="7" t="n"/>
      <c r="J37" s="11">
        <f>IF(AND(OR(D37="Long",D37="Short"),N(E37)&gt;0,N(F37)&gt;0,N(G37)&gt;0,E37&lt;&gt;F37),ABS(E37-F37),"")</f>
        <v/>
      </c>
      <c r="K37" s="11">
        <f>IF(J37="","",J37+N(I37)/100*(E37+F37))</f>
        <v/>
      </c>
      <c r="L37" s="11">
        <f>IF(J37="","",IF(D37="Long",G37-E37,E37-G37)-N(I37)/100*(E37+G37))</f>
        <v/>
      </c>
      <c r="M37" s="13">
        <f>IF(J37="","",L37/K37)</f>
        <v/>
      </c>
      <c r="N37" s="14">
        <f>IF(OR(J37="",N(H37)&lt;=0),"",L37*H37)</f>
        <v/>
      </c>
      <c r="O37" s="10">
        <f>IF(M37="","",IF(M37&gt;0,"Win",IF(M37&lt;0,"Loss","Flat")))</f>
        <v/>
      </c>
    </row>
    <row r="38">
      <c r="A38" s="10" t="n">
        <v>33</v>
      </c>
      <c r="B38" s="16" t="n"/>
      <c r="C38" s="5" t="n"/>
      <c r="D38" s="5" t="n"/>
      <c r="E38" s="6" t="n"/>
      <c r="F38" s="6" t="n"/>
      <c r="G38" s="6" t="n"/>
      <c r="H38" s="8" t="n"/>
      <c r="I38" s="7" t="n"/>
      <c r="J38" s="11">
        <f>IF(AND(OR(D38="Long",D38="Short"),N(E38)&gt;0,N(F38)&gt;0,N(G38)&gt;0,E38&lt;&gt;F38),ABS(E38-F38),"")</f>
        <v/>
      </c>
      <c r="K38" s="11">
        <f>IF(J38="","",J38+N(I38)/100*(E38+F38))</f>
        <v/>
      </c>
      <c r="L38" s="11">
        <f>IF(J38="","",IF(D38="Long",G38-E38,E38-G38)-N(I38)/100*(E38+G38))</f>
        <v/>
      </c>
      <c r="M38" s="13">
        <f>IF(J38="","",L38/K38)</f>
        <v/>
      </c>
      <c r="N38" s="14">
        <f>IF(OR(J38="",N(H38)&lt;=0),"",L38*H38)</f>
        <v/>
      </c>
      <c r="O38" s="10">
        <f>IF(M38="","",IF(M38&gt;0,"Win",IF(M38&lt;0,"Loss","Flat")))</f>
        <v/>
      </c>
    </row>
    <row r="39">
      <c r="A39" s="10" t="n">
        <v>34</v>
      </c>
      <c r="B39" s="16" t="n"/>
      <c r="C39" s="5" t="n"/>
      <c r="D39" s="5" t="n"/>
      <c r="E39" s="6" t="n"/>
      <c r="F39" s="6" t="n"/>
      <c r="G39" s="6" t="n"/>
      <c r="H39" s="8" t="n"/>
      <c r="I39" s="7" t="n"/>
      <c r="J39" s="11">
        <f>IF(AND(OR(D39="Long",D39="Short"),N(E39)&gt;0,N(F39)&gt;0,N(G39)&gt;0,E39&lt;&gt;F39),ABS(E39-F39),"")</f>
        <v/>
      </c>
      <c r="K39" s="11">
        <f>IF(J39="","",J39+N(I39)/100*(E39+F39))</f>
        <v/>
      </c>
      <c r="L39" s="11">
        <f>IF(J39="","",IF(D39="Long",G39-E39,E39-G39)-N(I39)/100*(E39+G39))</f>
        <v/>
      </c>
      <c r="M39" s="13">
        <f>IF(J39="","",L39/K39)</f>
        <v/>
      </c>
      <c r="N39" s="14">
        <f>IF(OR(J39="",N(H39)&lt;=0),"",L39*H39)</f>
        <v/>
      </c>
      <c r="O39" s="10">
        <f>IF(M39="","",IF(M39&gt;0,"Win",IF(M39&lt;0,"Loss","Flat")))</f>
        <v/>
      </c>
    </row>
    <row r="40">
      <c r="A40" s="10" t="n">
        <v>35</v>
      </c>
      <c r="B40" s="16" t="n"/>
      <c r="C40" s="5" t="n"/>
      <c r="D40" s="5" t="n"/>
      <c r="E40" s="6" t="n"/>
      <c r="F40" s="6" t="n"/>
      <c r="G40" s="6" t="n"/>
      <c r="H40" s="8" t="n"/>
      <c r="I40" s="7" t="n"/>
      <c r="J40" s="11">
        <f>IF(AND(OR(D40="Long",D40="Short"),N(E40)&gt;0,N(F40)&gt;0,N(G40)&gt;0,E40&lt;&gt;F40),ABS(E40-F40),"")</f>
        <v/>
      </c>
      <c r="K40" s="11">
        <f>IF(J40="","",J40+N(I40)/100*(E40+F40))</f>
        <v/>
      </c>
      <c r="L40" s="11">
        <f>IF(J40="","",IF(D40="Long",G40-E40,E40-G40)-N(I40)/100*(E40+G40))</f>
        <v/>
      </c>
      <c r="M40" s="13">
        <f>IF(J40="","",L40/K40)</f>
        <v/>
      </c>
      <c r="N40" s="14">
        <f>IF(OR(J40="",N(H40)&lt;=0),"",L40*H40)</f>
        <v/>
      </c>
      <c r="O40" s="10">
        <f>IF(M40="","",IF(M40&gt;0,"Win",IF(M40&lt;0,"Loss","Flat")))</f>
        <v/>
      </c>
    </row>
    <row r="41">
      <c r="A41" s="10" t="n">
        <v>36</v>
      </c>
      <c r="B41" s="16" t="n"/>
      <c r="C41" s="5" t="n"/>
      <c r="D41" s="5" t="n"/>
      <c r="E41" s="6" t="n"/>
      <c r="F41" s="6" t="n"/>
      <c r="G41" s="6" t="n"/>
      <c r="H41" s="8" t="n"/>
      <c r="I41" s="7" t="n"/>
      <c r="J41" s="11">
        <f>IF(AND(OR(D41="Long",D41="Short"),N(E41)&gt;0,N(F41)&gt;0,N(G41)&gt;0,E41&lt;&gt;F41),ABS(E41-F41),"")</f>
        <v/>
      </c>
      <c r="K41" s="11">
        <f>IF(J41="","",J41+N(I41)/100*(E41+F41))</f>
        <v/>
      </c>
      <c r="L41" s="11">
        <f>IF(J41="","",IF(D41="Long",G41-E41,E41-G41)-N(I41)/100*(E41+G41))</f>
        <v/>
      </c>
      <c r="M41" s="13">
        <f>IF(J41="","",L41/K41)</f>
        <v/>
      </c>
      <c r="N41" s="14">
        <f>IF(OR(J41="",N(H41)&lt;=0),"",L41*H41)</f>
        <v/>
      </c>
      <c r="O41" s="10">
        <f>IF(M41="","",IF(M41&gt;0,"Win",IF(M41&lt;0,"Loss","Flat")))</f>
        <v/>
      </c>
    </row>
    <row r="42">
      <c r="A42" s="10" t="n">
        <v>37</v>
      </c>
      <c r="B42" s="16" t="n"/>
      <c r="C42" s="5" t="n"/>
      <c r="D42" s="5" t="n"/>
      <c r="E42" s="6" t="n"/>
      <c r="F42" s="6" t="n"/>
      <c r="G42" s="6" t="n"/>
      <c r="H42" s="8" t="n"/>
      <c r="I42" s="7" t="n"/>
      <c r="J42" s="11">
        <f>IF(AND(OR(D42="Long",D42="Short"),N(E42)&gt;0,N(F42)&gt;0,N(G42)&gt;0,E42&lt;&gt;F42),ABS(E42-F42),"")</f>
        <v/>
      </c>
      <c r="K42" s="11">
        <f>IF(J42="","",J42+N(I42)/100*(E42+F42))</f>
        <v/>
      </c>
      <c r="L42" s="11">
        <f>IF(J42="","",IF(D42="Long",G42-E42,E42-G42)-N(I42)/100*(E42+G42))</f>
        <v/>
      </c>
      <c r="M42" s="13">
        <f>IF(J42="","",L42/K42)</f>
        <v/>
      </c>
      <c r="N42" s="14">
        <f>IF(OR(J42="",N(H42)&lt;=0),"",L42*H42)</f>
        <v/>
      </c>
      <c r="O42" s="10">
        <f>IF(M42="","",IF(M42&gt;0,"Win",IF(M42&lt;0,"Loss","Flat")))</f>
        <v/>
      </c>
    </row>
    <row r="43">
      <c r="A43" s="10" t="n">
        <v>38</v>
      </c>
      <c r="B43" s="16" t="n"/>
      <c r="C43" s="5" t="n"/>
      <c r="D43" s="5" t="n"/>
      <c r="E43" s="6" t="n"/>
      <c r="F43" s="6" t="n"/>
      <c r="G43" s="6" t="n"/>
      <c r="H43" s="8" t="n"/>
      <c r="I43" s="7" t="n"/>
      <c r="J43" s="11">
        <f>IF(AND(OR(D43="Long",D43="Short"),N(E43)&gt;0,N(F43)&gt;0,N(G43)&gt;0,E43&lt;&gt;F43),ABS(E43-F43),"")</f>
        <v/>
      </c>
      <c r="K43" s="11">
        <f>IF(J43="","",J43+N(I43)/100*(E43+F43))</f>
        <v/>
      </c>
      <c r="L43" s="11">
        <f>IF(J43="","",IF(D43="Long",G43-E43,E43-G43)-N(I43)/100*(E43+G43))</f>
        <v/>
      </c>
      <c r="M43" s="13">
        <f>IF(J43="","",L43/K43)</f>
        <v/>
      </c>
      <c r="N43" s="14">
        <f>IF(OR(J43="",N(H43)&lt;=0),"",L43*H43)</f>
        <v/>
      </c>
      <c r="O43" s="10">
        <f>IF(M43="","",IF(M43&gt;0,"Win",IF(M43&lt;0,"Loss","Flat")))</f>
        <v/>
      </c>
    </row>
    <row r="44">
      <c r="A44" s="10" t="n">
        <v>39</v>
      </c>
      <c r="B44" s="16" t="n"/>
      <c r="C44" s="5" t="n"/>
      <c r="D44" s="5" t="n"/>
      <c r="E44" s="6" t="n"/>
      <c r="F44" s="6" t="n"/>
      <c r="G44" s="6" t="n"/>
      <c r="H44" s="8" t="n"/>
      <c r="I44" s="7" t="n"/>
      <c r="J44" s="11">
        <f>IF(AND(OR(D44="Long",D44="Short"),N(E44)&gt;0,N(F44)&gt;0,N(G44)&gt;0,E44&lt;&gt;F44),ABS(E44-F44),"")</f>
        <v/>
      </c>
      <c r="K44" s="11">
        <f>IF(J44="","",J44+N(I44)/100*(E44+F44))</f>
        <v/>
      </c>
      <c r="L44" s="11">
        <f>IF(J44="","",IF(D44="Long",G44-E44,E44-G44)-N(I44)/100*(E44+G44))</f>
        <v/>
      </c>
      <c r="M44" s="13">
        <f>IF(J44="","",L44/K44)</f>
        <v/>
      </c>
      <c r="N44" s="14">
        <f>IF(OR(J44="",N(H44)&lt;=0),"",L44*H44)</f>
        <v/>
      </c>
      <c r="O44" s="10">
        <f>IF(M44="","",IF(M44&gt;0,"Win",IF(M44&lt;0,"Loss","Flat")))</f>
        <v/>
      </c>
    </row>
    <row r="45">
      <c r="A45" s="10" t="n">
        <v>40</v>
      </c>
      <c r="B45" s="16" t="n"/>
      <c r="C45" s="5" t="n"/>
      <c r="D45" s="5" t="n"/>
      <c r="E45" s="6" t="n"/>
      <c r="F45" s="6" t="n"/>
      <c r="G45" s="6" t="n"/>
      <c r="H45" s="8" t="n"/>
      <c r="I45" s="7" t="n"/>
      <c r="J45" s="11">
        <f>IF(AND(OR(D45="Long",D45="Short"),N(E45)&gt;0,N(F45)&gt;0,N(G45)&gt;0,E45&lt;&gt;F45),ABS(E45-F45),"")</f>
        <v/>
      </c>
      <c r="K45" s="11">
        <f>IF(J45="","",J45+N(I45)/100*(E45+F45))</f>
        <v/>
      </c>
      <c r="L45" s="11">
        <f>IF(J45="","",IF(D45="Long",G45-E45,E45-G45)-N(I45)/100*(E45+G45))</f>
        <v/>
      </c>
      <c r="M45" s="13">
        <f>IF(J45="","",L45/K45)</f>
        <v/>
      </c>
      <c r="N45" s="14">
        <f>IF(OR(J45="",N(H45)&lt;=0),"",L45*H45)</f>
        <v/>
      </c>
      <c r="O45" s="10">
        <f>IF(M45="","",IF(M45&gt;0,"Win",IF(M45&lt;0,"Loss","Flat")))</f>
        <v/>
      </c>
    </row>
    <row r="46">
      <c r="A46" s="10" t="n">
        <v>41</v>
      </c>
      <c r="B46" s="16" t="n"/>
      <c r="C46" s="5" t="n"/>
      <c r="D46" s="5" t="n"/>
      <c r="E46" s="6" t="n"/>
      <c r="F46" s="6" t="n"/>
      <c r="G46" s="6" t="n"/>
      <c r="H46" s="8" t="n"/>
      <c r="I46" s="7" t="n"/>
      <c r="J46" s="11">
        <f>IF(AND(OR(D46="Long",D46="Short"),N(E46)&gt;0,N(F46)&gt;0,N(G46)&gt;0,E46&lt;&gt;F46),ABS(E46-F46),"")</f>
        <v/>
      </c>
      <c r="K46" s="11">
        <f>IF(J46="","",J46+N(I46)/100*(E46+F46))</f>
        <v/>
      </c>
      <c r="L46" s="11">
        <f>IF(J46="","",IF(D46="Long",G46-E46,E46-G46)-N(I46)/100*(E46+G46))</f>
        <v/>
      </c>
      <c r="M46" s="13">
        <f>IF(J46="","",L46/K46)</f>
        <v/>
      </c>
      <c r="N46" s="14">
        <f>IF(OR(J46="",N(H46)&lt;=0),"",L46*H46)</f>
        <v/>
      </c>
      <c r="O46" s="10">
        <f>IF(M46="","",IF(M46&gt;0,"Win",IF(M46&lt;0,"Loss","Flat")))</f>
        <v/>
      </c>
    </row>
    <row r="47">
      <c r="A47" s="10" t="n">
        <v>42</v>
      </c>
      <c r="B47" s="16" t="n"/>
      <c r="C47" s="5" t="n"/>
      <c r="D47" s="5" t="n"/>
      <c r="E47" s="6" t="n"/>
      <c r="F47" s="6" t="n"/>
      <c r="G47" s="6" t="n"/>
      <c r="H47" s="8" t="n"/>
      <c r="I47" s="7" t="n"/>
      <c r="J47" s="11">
        <f>IF(AND(OR(D47="Long",D47="Short"),N(E47)&gt;0,N(F47)&gt;0,N(G47)&gt;0,E47&lt;&gt;F47),ABS(E47-F47),"")</f>
        <v/>
      </c>
      <c r="K47" s="11">
        <f>IF(J47="","",J47+N(I47)/100*(E47+F47))</f>
        <v/>
      </c>
      <c r="L47" s="11">
        <f>IF(J47="","",IF(D47="Long",G47-E47,E47-G47)-N(I47)/100*(E47+G47))</f>
        <v/>
      </c>
      <c r="M47" s="13">
        <f>IF(J47="","",L47/K47)</f>
        <v/>
      </c>
      <c r="N47" s="14">
        <f>IF(OR(J47="",N(H47)&lt;=0),"",L47*H47)</f>
        <v/>
      </c>
      <c r="O47" s="10">
        <f>IF(M47="","",IF(M47&gt;0,"Win",IF(M47&lt;0,"Loss","Flat")))</f>
        <v/>
      </c>
    </row>
    <row r="48">
      <c r="A48" s="10" t="n">
        <v>43</v>
      </c>
      <c r="B48" s="16" t="n"/>
      <c r="C48" s="5" t="n"/>
      <c r="D48" s="5" t="n"/>
      <c r="E48" s="6" t="n"/>
      <c r="F48" s="6" t="n"/>
      <c r="G48" s="6" t="n"/>
      <c r="H48" s="8" t="n"/>
      <c r="I48" s="7" t="n"/>
      <c r="J48" s="11">
        <f>IF(AND(OR(D48="Long",D48="Short"),N(E48)&gt;0,N(F48)&gt;0,N(G48)&gt;0,E48&lt;&gt;F48),ABS(E48-F48),"")</f>
        <v/>
      </c>
      <c r="K48" s="11">
        <f>IF(J48="","",J48+N(I48)/100*(E48+F48))</f>
        <v/>
      </c>
      <c r="L48" s="11">
        <f>IF(J48="","",IF(D48="Long",G48-E48,E48-G48)-N(I48)/100*(E48+G48))</f>
        <v/>
      </c>
      <c r="M48" s="13">
        <f>IF(J48="","",L48/K48)</f>
        <v/>
      </c>
      <c r="N48" s="14">
        <f>IF(OR(J48="",N(H48)&lt;=0),"",L48*H48)</f>
        <v/>
      </c>
      <c r="O48" s="10">
        <f>IF(M48="","",IF(M48&gt;0,"Win",IF(M48&lt;0,"Loss","Flat")))</f>
        <v/>
      </c>
    </row>
    <row r="49">
      <c r="A49" s="10" t="n">
        <v>44</v>
      </c>
      <c r="B49" s="16" t="n"/>
      <c r="C49" s="5" t="n"/>
      <c r="D49" s="5" t="n"/>
      <c r="E49" s="6" t="n"/>
      <c r="F49" s="6" t="n"/>
      <c r="G49" s="6" t="n"/>
      <c r="H49" s="8" t="n"/>
      <c r="I49" s="7" t="n"/>
      <c r="J49" s="11">
        <f>IF(AND(OR(D49="Long",D49="Short"),N(E49)&gt;0,N(F49)&gt;0,N(G49)&gt;0,E49&lt;&gt;F49),ABS(E49-F49),"")</f>
        <v/>
      </c>
      <c r="K49" s="11">
        <f>IF(J49="","",J49+N(I49)/100*(E49+F49))</f>
        <v/>
      </c>
      <c r="L49" s="11">
        <f>IF(J49="","",IF(D49="Long",G49-E49,E49-G49)-N(I49)/100*(E49+G49))</f>
        <v/>
      </c>
      <c r="M49" s="13">
        <f>IF(J49="","",L49/K49)</f>
        <v/>
      </c>
      <c r="N49" s="14">
        <f>IF(OR(J49="",N(H49)&lt;=0),"",L49*H49)</f>
        <v/>
      </c>
      <c r="O49" s="10">
        <f>IF(M49="","",IF(M49&gt;0,"Win",IF(M49&lt;0,"Loss","Flat")))</f>
        <v/>
      </c>
    </row>
    <row r="50">
      <c r="A50" s="10" t="n">
        <v>45</v>
      </c>
      <c r="B50" s="16" t="n"/>
      <c r="C50" s="5" t="n"/>
      <c r="D50" s="5" t="n"/>
      <c r="E50" s="6" t="n"/>
      <c r="F50" s="6" t="n"/>
      <c r="G50" s="6" t="n"/>
      <c r="H50" s="8" t="n"/>
      <c r="I50" s="7" t="n"/>
      <c r="J50" s="11">
        <f>IF(AND(OR(D50="Long",D50="Short"),N(E50)&gt;0,N(F50)&gt;0,N(G50)&gt;0,E50&lt;&gt;F50),ABS(E50-F50),"")</f>
        <v/>
      </c>
      <c r="K50" s="11">
        <f>IF(J50="","",J50+N(I50)/100*(E50+F50))</f>
        <v/>
      </c>
      <c r="L50" s="11">
        <f>IF(J50="","",IF(D50="Long",G50-E50,E50-G50)-N(I50)/100*(E50+G50))</f>
        <v/>
      </c>
      <c r="M50" s="13">
        <f>IF(J50="","",L50/K50)</f>
        <v/>
      </c>
      <c r="N50" s="14">
        <f>IF(OR(J50="",N(H50)&lt;=0),"",L50*H50)</f>
        <v/>
      </c>
      <c r="O50" s="10">
        <f>IF(M50="","",IF(M50&gt;0,"Win",IF(M50&lt;0,"Loss","Flat")))</f>
        <v/>
      </c>
    </row>
    <row r="51">
      <c r="A51" s="10" t="n">
        <v>46</v>
      </c>
      <c r="B51" s="16" t="n"/>
      <c r="C51" s="5" t="n"/>
      <c r="D51" s="5" t="n"/>
      <c r="E51" s="6" t="n"/>
      <c r="F51" s="6" t="n"/>
      <c r="G51" s="6" t="n"/>
      <c r="H51" s="8" t="n"/>
      <c r="I51" s="7" t="n"/>
      <c r="J51" s="11">
        <f>IF(AND(OR(D51="Long",D51="Short"),N(E51)&gt;0,N(F51)&gt;0,N(G51)&gt;0,E51&lt;&gt;F51),ABS(E51-F51),"")</f>
        <v/>
      </c>
      <c r="K51" s="11">
        <f>IF(J51="","",J51+N(I51)/100*(E51+F51))</f>
        <v/>
      </c>
      <c r="L51" s="11">
        <f>IF(J51="","",IF(D51="Long",G51-E51,E51-G51)-N(I51)/100*(E51+G51))</f>
        <v/>
      </c>
      <c r="M51" s="13">
        <f>IF(J51="","",L51/K51)</f>
        <v/>
      </c>
      <c r="N51" s="14">
        <f>IF(OR(J51="",N(H51)&lt;=0),"",L51*H51)</f>
        <v/>
      </c>
      <c r="O51" s="10">
        <f>IF(M51="","",IF(M51&gt;0,"Win",IF(M51&lt;0,"Loss","Flat")))</f>
        <v/>
      </c>
    </row>
    <row r="52">
      <c r="A52" s="10" t="n">
        <v>47</v>
      </c>
      <c r="B52" s="16" t="n"/>
      <c r="C52" s="5" t="n"/>
      <c r="D52" s="5" t="n"/>
      <c r="E52" s="6" t="n"/>
      <c r="F52" s="6" t="n"/>
      <c r="G52" s="6" t="n"/>
      <c r="H52" s="8" t="n"/>
      <c r="I52" s="7" t="n"/>
      <c r="J52" s="11">
        <f>IF(AND(OR(D52="Long",D52="Short"),N(E52)&gt;0,N(F52)&gt;0,N(G52)&gt;0,E52&lt;&gt;F52),ABS(E52-F52),"")</f>
        <v/>
      </c>
      <c r="K52" s="11">
        <f>IF(J52="","",J52+N(I52)/100*(E52+F52))</f>
        <v/>
      </c>
      <c r="L52" s="11">
        <f>IF(J52="","",IF(D52="Long",G52-E52,E52-G52)-N(I52)/100*(E52+G52))</f>
        <v/>
      </c>
      <c r="M52" s="13">
        <f>IF(J52="","",L52/K52)</f>
        <v/>
      </c>
      <c r="N52" s="14">
        <f>IF(OR(J52="",N(H52)&lt;=0),"",L52*H52)</f>
        <v/>
      </c>
      <c r="O52" s="10">
        <f>IF(M52="","",IF(M52&gt;0,"Win",IF(M52&lt;0,"Loss","Flat")))</f>
        <v/>
      </c>
    </row>
    <row r="53">
      <c r="A53" s="10" t="n">
        <v>48</v>
      </c>
      <c r="B53" s="16" t="n"/>
      <c r="C53" s="5" t="n"/>
      <c r="D53" s="5" t="n"/>
      <c r="E53" s="6" t="n"/>
      <c r="F53" s="6" t="n"/>
      <c r="G53" s="6" t="n"/>
      <c r="H53" s="8" t="n"/>
      <c r="I53" s="7" t="n"/>
      <c r="J53" s="11">
        <f>IF(AND(OR(D53="Long",D53="Short"),N(E53)&gt;0,N(F53)&gt;0,N(G53)&gt;0,E53&lt;&gt;F53),ABS(E53-F53),"")</f>
        <v/>
      </c>
      <c r="K53" s="11">
        <f>IF(J53="","",J53+N(I53)/100*(E53+F53))</f>
        <v/>
      </c>
      <c r="L53" s="11">
        <f>IF(J53="","",IF(D53="Long",G53-E53,E53-G53)-N(I53)/100*(E53+G53))</f>
        <v/>
      </c>
      <c r="M53" s="13">
        <f>IF(J53="","",L53/K53)</f>
        <v/>
      </c>
      <c r="N53" s="14">
        <f>IF(OR(J53="",N(H53)&lt;=0),"",L53*H53)</f>
        <v/>
      </c>
      <c r="O53" s="10">
        <f>IF(M53="","",IF(M53&gt;0,"Win",IF(M53&lt;0,"Loss","Flat")))</f>
        <v/>
      </c>
    </row>
    <row r="54">
      <c r="A54" s="10" t="n">
        <v>49</v>
      </c>
      <c r="B54" s="16" t="n"/>
      <c r="C54" s="5" t="n"/>
      <c r="D54" s="5" t="n"/>
      <c r="E54" s="6" t="n"/>
      <c r="F54" s="6" t="n"/>
      <c r="G54" s="6" t="n"/>
      <c r="H54" s="8" t="n"/>
      <c r="I54" s="7" t="n"/>
      <c r="J54" s="11">
        <f>IF(AND(OR(D54="Long",D54="Short"),N(E54)&gt;0,N(F54)&gt;0,N(G54)&gt;0,E54&lt;&gt;F54),ABS(E54-F54),"")</f>
        <v/>
      </c>
      <c r="K54" s="11">
        <f>IF(J54="","",J54+N(I54)/100*(E54+F54))</f>
        <v/>
      </c>
      <c r="L54" s="11">
        <f>IF(J54="","",IF(D54="Long",G54-E54,E54-G54)-N(I54)/100*(E54+G54))</f>
        <v/>
      </c>
      <c r="M54" s="13">
        <f>IF(J54="","",L54/K54)</f>
        <v/>
      </c>
      <c r="N54" s="14">
        <f>IF(OR(J54="",N(H54)&lt;=0),"",L54*H54)</f>
        <v/>
      </c>
      <c r="O54" s="10">
        <f>IF(M54="","",IF(M54&gt;0,"Win",IF(M54&lt;0,"Loss","Flat")))</f>
        <v/>
      </c>
    </row>
    <row r="55">
      <c r="A55" s="10" t="n">
        <v>50</v>
      </c>
      <c r="B55" s="16" t="n"/>
      <c r="C55" s="5" t="n"/>
      <c r="D55" s="5" t="n"/>
      <c r="E55" s="6" t="n"/>
      <c r="F55" s="6" t="n"/>
      <c r="G55" s="6" t="n"/>
      <c r="H55" s="8" t="n"/>
      <c r="I55" s="7" t="n"/>
      <c r="J55" s="11">
        <f>IF(AND(OR(D55="Long",D55="Short"),N(E55)&gt;0,N(F55)&gt;0,N(G55)&gt;0,E55&lt;&gt;F55),ABS(E55-F55),"")</f>
        <v/>
      </c>
      <c r="K55" s="11">
        <f>IF(J55="","",J55+N(I55)/100*(E55+F55))</f>
        <v/>
      </c>
      <c r="L55" s="11">
        <f>IF(J55="","",IF(D55="Long",G55-E55,E55-G55)-N(I55)/100*(E55+G55))</f>
        <v/>
      </c>
      <c r="M55" s="13">
        <f>IF(J55="","",L55/K55)</f>
        <v/>
      </c>
      <c r="N55" s="14">
        <f>IF(OR(J55="",N(H55)&lt;=0),"",L55*H55)</f>
        <v/>
      </c>
      <c r="O55" s="10">
        <f>IF(M55="","",IF(M55&gt;0,"Win",IF(M55&lt;0,"Loss","Flat")))</f>
        <v/>
      </c>
    </row>
    <row r="56">
      <c r="A56" s="10" t="n">
        <v>51</v>
      </c>
      <c r="B56" s="16" t="n"/>
      <c r="C56" s="5" t="n"/>
      <c r="D56" s="5" t="n"/>
      <c r="E56" s="6" t="n"/>
      <c r="F56" s="6" t="n"/>
      <c r="G56" s="6" t="n"/>
      <c r="H56" s="8" t="n"/>
      <c r="I56" s="7" t="n"/>
      <c r="J56" s="11">
        <f>IF(AND(OR(D56="Long",D56="Short"),N(E56)&gt;0,N(F56)&gt;0,N(G56)&gt;0,E56&lt;&gt;F56),ABS(E56-F56),"")</f>
        <v/>
      </c>
      <c r="K56" s="11">
        <f>IF(J56="","",J56+N(I56)/100*(E56+F56))</f>
        <v/>
      </c>
      <c r="L56" s="11">
        <f>IF(J56="","",IF(D56="Long",G56-E56,E56-G56)-N(I56)/100*(E56+G56))</f>
        <v/>
      </c>
      <c r="M56" s="13">
        <f>IF(J56="","",L56/K56)</f>
        <v/>
      </c>
      <c r="N56" s="14">
        <f>IF(OR(J56="",N(H56)&lt;=0),"",L56*H56)</f>
        <v/>
      </c>
      <c r="O56" s="10">
        <f>IF(M56="","",IF(M56&gt;0,"Win",IF(M56&lt;0,"Loss","Flat")))</f>
        <v/>
      </c>
    </row>
    <row r="57">
      <c r="A57" s="10" t="n">
        <v>52</v>
      </c>
      <c r="B57" s="16" t="n"/>
      <c r="C57" s="5" t="n"/>
      <c r="D57" s="5" t="n"/>
      <c r="E57" s="6" t="n"/>
      <c r="F57" s="6" t="n"/>
      <c r="G57" s="6" t="n"/>
      <c r="H57" s="8" t="n"/>
      <c r="I57" s="7" t="n"/>
      <c r="J57" s="11">
        <f>IF(AND(OR(D57="Long",D57="Short"),N(E57)&gt;0,N(F57)&gt;0,N(G57)&gt;0,E57&lt;&gt;F57),ABS(E57-F57),"")</f>
        <v/>
      </c>
      <c r="K57" s="11">
        <f>IF(J57="","",J57+N(I57)/100*(E57+F57))</f>
        <v/>
      </c>
      <c r="L57" s="11">
        <f>IF(J57="","",IF(D57="Long",G57-E57,E57-G57)-N(I57)/100*(E57+G57))</f>
        <v/>
      </c>
      <c r="M57" s="13">
        <f>IF(J57="","",L57/K57)</f>
        <v/>
      </c>
      <c r="N57" s="14">
        <f>IF(OR(J57="",N(H57)&lt;=0),"",L57*H57)</f>
        <v/>
      </c>
      <c r="O57" s="10">
        <f>IF(M57="","",IF(M57&gt;0,"Win",IF(M57&lt;0,"Loss","Flat")))</f>
        <v/>
      </c>
    </row>
    <row r="58">
      <c r="A58" s="10" t="n">
        <v>53</v>
      </c>
      <c r="B58" s="16" t="n"/>
      <c r="C58" s="5" t="n"/>
      <c r="D58" s="5" t="n"/>
      <c r="E58" s="6" t="n"/>
      <c r="F58" s="6" t="n"/>
      <c r="G58" s="6" t="n"/>
      <c r="H58" s="8" t="n"/>
      <c r="I58" s="7" t="n"/>
      <c r="J58" s="11">
        <f>IF(AND(OR(D58="Long",D58="Short"),N(E58)&gt;0,N(F58)&gt;0,N(G58)&gt;0,E58&lt;&gt;F58),ABS(E58-F58),"")</f>
        <v/>
      </c>
      <c r="K58" s="11">
        <f>IF(J58="","",J58+N(I58)/100*(E58+F58))</f>
        <v/>
      </c>
      <c r="L58" s="11">
        <f>IF(J58="","",IF(D58="Long",G58-E58,E58-G58)-N(I58)/100*(E58+G58))</f>
        <v/>
      </c>
      <c r="M58" s="13">
        <f>IF(J58="","",L58/K58)</f>
        <v/>
      </c>
      <c r="N58" s="14">
        <f>IF(OR(J58="",N(H58)&lt;=0),"",L58*H58)</f>
        <v/>
      </c>
      <c r="O58" s="10">
        <f>IF(M58="","",IF(M58&gt;0,"Win",IF(M58&lt;0,"Loss","Flat")))</f>
        <v/>
      </c>
    </row>
    <row r="59">
      <c r="A59" s="10" t="n">
        <v>54</v>
      </c>
      <c r="B59" s="16" t="n"/>
      <c r="C59" s="5" t="n"/>
      <c r="D59" s="5" t="n"/>
      <c r="E59" s="6" t="n"/>
      <c r="F59" s="6" t="n"/>
      <c r="G59" s="6" t="n"/>
      <c r="H59" s="8" t="n"/>
      <c r="I59" s="7" t="n"/>
      <c r="J59" s="11">
        <f>IF(AND(OR(D59="Long",D59="Short"),N(E59)&gt;0,N(F59)&gt;0,N(G59)&gt;0,E59&lt;&gt;F59),ABS(E59-F59),"")</f>
        <v/>
      </c>
      <c r="K59" s="11">
        <f>IF(J59="","",J59+N(I59)/100*(E59+F59))</f>
        <v/>
      </c>
      <c r="L59" s="11">
        <f>IF(J59="","",IF(D59="Long",G59-E59,E59-G59)-N(I59)/100*(E59+G59))</f>
        <v/>
      </c>
      <c r="M59" s="13">
        <f>IF(J59="","",L59/K59)</f>
        <v/>
      </c>
      <c r="N59" s="14">
        <f>IF(OR(J59="",N(H59)&lt;=0),"",L59*H59)</f>
        <v/>
      </c>
      <c r="O59" s="10">
        <f>IF(M59="","",IF(M59&gt;0,"Win",IF(M59&lt;0,"Loss","Flat")))</f>
        <v/>
      </c>
    </row>
    <row r="60">
      <c r="A60" s="10" t="n">
        <v>55</v>
      </c>
      <c r="B60" s="16" t="n"/>
      <c r="C60" s="5" t="n"/>
      <c r="D60" s="5" t="n"/>
      <c r="E60" s="6" t="n"/>
      <c r="F60" s="6" t="n"/>
      <c r="G60" s="6" t="n"/>
      <c r="H60" s="8" t="n"/>
      <c r="I60" s="7" t="n"/>
      <c r="J60" s="11">
        <f>IF(AND(OR(D60="Long",D60="Short"),N(E60)&gt;0,N(F60)&gt;0,N(G60)&gt;0,E60&lt;&gt;F60),ABS(E60-F60),"")</f>
        <v/>
      </c>
      <c r="K60" s="11">
        <f>IF(J60="","",J60+N(I60)/100*(E60+F60))</f>
        <v/>
      </c>
      <c r="L60" s="11">
        <f>IF(J60="","",IF(D60="Long",G60-E60,E60-G60)-N(I60)/100*(E60+G60))</f>
        <v/>
      </c>
      <c r="M60" s="13">
        <f>IF(J60="","",L60/K60)</f>
        <v/>
      </c>
      <c r="N60" s="14">
        <f>IF(OR(J60="",N(H60)&lt;=0),"",L60*H60)</f>
        <v/>
      </c>
      <c r="O60" s="10">
        <f>IF(M60="","",IF(M60&gt;0,"Win",IF(M60&lt;0,"Loss","Flat")))</f>
        <v/>
      </c>
    </row>
    <row r="61">
      <c r="A61" s="10" t="n">
        <v>56</v>
      </c>
      <c r="B61" s="16" t="n"/>
      <c r="C61" s="5" t="n"/>
      <c r="D61" s="5" t="n"/>
      <c r="E61" s="6" t="n"/>
      <c r="F61" s="6" t="n"/>
      <c r="G61" s="6" t="n"/>
      <c r="H61" s="8" t="n"/>
      <c r="I61" s="7" t="n"/>
      <c r="J61" s="11">
        <f>IF(AND(OR(D61="Long",D61="Short"),N(E61)&gt;0,N(F61)&gt;0,N(G61)&gt;0,E61&lt;&gt;F61),ABS(E61-F61),"")</f>
        <v/>
      </c>
      <c r="K61" s="11">
        <f>IF(J61="","",J61+N(I61)/100*(E61+F61))</f>
        <v/>
      </c>
      <c r="L61" s="11">
        <f>IF(J61="","",IF(D61="Long",G61-E61,E61-G61)-N(I61)/100*(E61+G61))</f>
        <v/>
      </c>
      <c r="M61" s="13">
        <f>IF(J61="","",L61/K61)</f>
        <v/>
      </c>
      <c r="N61" s="14">
        <f>IF(OR(J61="",N(H61)&lt;=0),"",L61*H61)</f>
        <v/>
      </c>
      <c r="O61" s="10">
        <f>IF(M61="","",IF(M61&gt;0,"Win",IF(M61&lt;0,"Loss","Flat")))</f>
        <v/>
      </c>
    </row>
    <row r="62">
      <c r="A62" s="10" t="n">
        <v>57</v>
      </c>
      <c r="B62" s="16" t="n"/>
      <c r="C62" s="5" t="n"/>
      <c r="D62" s="5" t="n"/>
      <c r="E62" s="6" t="n"/>
      <c r="F62" s="6" t="n"/>
      <c r="G62" s="6" t="n"/>
      <c r="H62" s="8" t="n"/>
      <c r="I62" s="7" t="n"/>
      <c r="J62" s="11">
        <f>IF(AND(OR(D62="Long",D62="Short"),N(E62)&gt;0,N(F62)&gt;0,N(G62)&gt;0,E62&lt;&gt;F62),ABS(E62-F62),"")</f>
        <v/>
      </c>
      <c r="K62" s="11">
        <f>IF(J62="","",J62+N(I62)/100*(E62+F62))</f>
        <v/>
      </c>
      <c r="L62" s="11">
        <f>IF(J62="","",IF(D62="Long",G62-E62,E62-G62)-N(I62)/100*(E62+G62))</f>
        <v/>
      </c>
      <c r="M62" s="13">
        <f>IF(J62="","",L62/K62)</f>
        <v/>
      </c>
      <c r="N62" s="14">
        <f>IF(OR(J62="",N(H62)&lt;=0),"",L62*H62)</f>
        <v/>
      </c>
      <c r="O62" s="10">
        <f>IF(M62="","",IF(M62&gt;0,"Win",IF(M62&lt;0,"Loss","Flat")))</f>
        <v/>
      </c>
    </row>
    <row r="63">
      <c r="A63" s="10" t="n">
        <v>58</v>
      </c>
      <c r="B63" s="16" t="n"/>
      <c r="C63" s="5" t="n"/>
      <c r="D63" s="5" t="n"/>
      <c r="E63" s="6" t="n"/>
      <c r="F63" s="6" t="n"/>
      <c r="G63" s="6" t="n"/>
      <c r="H63" s="8" t="n"/>
      <c r="I63" s="7" t="n"/>
      <c r="J63" s="11">
        <f>IF(AND(OR(D63="Long",D63="Short"),N(E63)&gt;0,N(F63)&gt;0,N(G63)&gt;0,E63&lt;&gt;F63),ABS(E63-F63),"")</f>
        <v/>
      </c>
      <c r="K63" s="11">
        <f>IF(J63="","",J63+N(I63)/100*(E63+F63))</f>
        <v/>
      </c>
      <c r="L63" s="11">
        <f>IF(J63="","",IF(D63="Long",G63-E63,E63-G63)-N(I63)/100*(E63+G63))</f>
        <v/>
      </c>
      <c r="M63" s="13">
        <f>IF(J63="","",L63/K63)</f>
        <v/>
      </c>
      <c r="N63" s="14">
        <f>IF(OR(J63="",N(H63)&lt;=0),"",L63*H63)</f>
        <v/>
      </c>
      <c r="O63" s="10">
        <f>IF(M63="","",IF(M63&gt;0,"Win",IF(M63&lt;0,"Loss","Flat")))</f>
        <v/>
      </c>
    </row>
    <row r="64">
      <c r="A64" s="10" t="n">
        <v>59</v>
      </c>
      <c r="B64" s="16" t="n"/>
      <c r="C64" s="5" t="n"/>
      <c r="D64" s="5" t="n"/>
      <c r="E64" s="6" t="n"/>
      <c r="F64" s="6" t="n"/>
      <c r="G64" s="6" t="n"/>
      <c r="H64" s="8" t="n"/>
      <c r="I64" s="7" t="n"/>
      <c r="J64" s="11">
        <f>IF(AND(OR(D64="Long",D64="Short"),N(E64)&gt;0,N(F64)&gt;0,N(G64)&gt;0,E64&lt;&gt;F64),ABS(E64-F64),"")</f>
        <v/>
      </c>
      <c r="K64" s="11">
        <f>IF(J64="","",J64+N(I64)/100*(E64+F64))</f>
        <v/>
      </c>
      <c r="L64" s="11">
        <f>IF(J64="","",IF(D64="Long",G64-E64,E64-G64)-N(I64)/100*(E64+G64))</f>
        <v/>
      </c>
      <c r="M64" s="13">
        <f>IF(J64="","",L64/K64)</f>
        <v/>
      </c>
      <c r="N64" s="14">
        <f>IF(OR(J64="",N(H64)&lt;=0),"",L64*H64)</f>
        <v/>
      </c>
      <c r="O64" s="10">
        <f>IF(M64="","",IF(M64&gt;0,"Win",IF(M64&lt;0,"Loss","Flat")))</f>
        <v/>
      </c>
    </row>
    <row r="65">
      <c r="A65" s="10" t="n">
        <v>60</v>
      </c>
      <c r="B65" s="16" t="n"/>
      <c r="C65" s="5" t="n"/>
      <c r="D65" s="5" t="n"/>
      <c r="E65" s="6" t="n"/>
      <c r="F65" s="6" t="n"/>
      <c r="G65" s="6" t="n"/>
      <c r="H65" s="8" t="n"/>
      <c r="I65" s="7" t="n"/>
      <c r="J65" s="11">
        <f>IF(AND(OR(D65="Long",D65="Short"),N(E65)&gt;0,N(F65)&gt;0,N(G65)&gt;0,E65&lt;&gt;F65),ABS(E65-F65),"")</f>
        <v/>
      </c>
      <c r="K65" s="11">
        <f>IF(J65="","",J65+N(I65)/100*(E65+F65))</f>
        <v/>
      </c>
      <c r="L65" s="11">
        <f>IF(J65="","",IF(D65="Long",G65-E65,E65-G65)-N(I65)/100*(E65+G65))</f>
        <v/>
      </c>
      <c r="M65" s="13">
        <f>IF(J65="","",L65/K65)</f>
        <v/>
      </c>
      <c r="N65" s="14">
        <f>IF(OR(J65="",N(H65)&lt;=0),"",L65*H65)</f>
        <v/>
      </c>
      <c r="O65" s="10">
        <f>IF(M65="","",IF(M65&gt;0,"Win",IF(M65&lt;0,"Loss","Flat")))</f>
        <v/>
      </c>
    </row>
    <row r="66">
      <c r="A66" s="10" t="n">
        <v>61</v>
      </c>
      <c r="B66" s="16" t="n"/>
      <c r="C66" s="5" t="n"/>
      <c r="D66" s="5" t="n"/>
      <c r="E66" s="6" t="n"/>
      <c r="F66" s="6" t="n"/>
      <c r="G66" s="6" t="n"/>
      <c r="H66" s="8" t="n"/>
      <c r="I66" s="7" t="n"/>
      <c r="J66" s="11">
        <f>IF(AND(OR(D66="Long",D66="Short"),N(E66)&gt;0,N(F66)&gt;0,N(G66)&gt;0,E66&lt;&gt;F66),ABS(E66-F66),"")</f>
        <v/>
      </c>
      <c r="K66" s="11">
        <f>IF(J66="","",J66+N(I66)/100*(E66+F66))</f>
        <v/>
      </c>
      <c r="L66" s="11">
        <f>IF(J66="","",IF(D66="Long",G66-E66,E66-G66)-N(I66)/100*(E66+G66))</f>
        <v/>
      </c>
      <c r="M66" s="13">
        <f>IF(J66="","",L66/K66)</f>
        <v/>
      </c>
      <c r="N66" s="14">
        <f>IF(OR(J66="",N(H66)&lt;=0),"",L66*H66)</f>
        <v/>
      </c>
      <c r="O66" s="10">
        <f>IF(M66="","",IF(M66&gt;0,"Win",IF(M66&lt;0,"Loss","Flat")))</f>
        <v/>
      </c>
    </row>
    <row r="67">
      <c r="A67" s="10" t="n">
        <v>62</v>
      </c>
      <c r="B67" s="16" t="n"/>
      <c r="C67" s="5" t="n"/>
      <c r="D67" s="5" t="n"/>
      <c r="E67" s="6" t="n"/>
      <c r="F67" s="6" t="n"/>
      <c r="G67" s="6" t="n"/>
      <c r="H67" s="8" t="n"/>
      <c r="I67" s="7" t="n"/>
      <c r="J67" s="11">
        <f>IF(AND(OR(D67="Long",D67="Short"),N(E67)&gt;0,N(F67)&gt;0,N(G67)&gt;0,E67&lt;&gt;F67),ABS(E67-F67),"")</f>
        <v/>
      </c>
      <c r="K67" s="11">
        <f>IF(J67="","",J67+N(I67)/100*(E67+F67))</f>
        <v/>
      </c>
      <c r="L67" s="11">
        <f>IF(J67="","",IF(D67="Long",G67-E67,E67-G67)-N(I67)/100*(E67+G67))</f>
        <v/>
      </c>
      <c r="M67" s="13">
        <f>IF(J67="","",L67/K67)</f>
        <v/>
      </c>
      <c r="N67" s="14">
        <f>IF(OR(J67="",N(H67)&lt;=0),"",L67*H67)</f>
        <v/>
      </c>
      <c r="O67" s="10">
        <f>IF(M67="","",IF(M67&gt;0,"Win",IF(M67&lt;0,"Loss","Flat")))</f>
        <v/>
      </c>
    </row>
    <row r="68">
      <c r="A68" s="10" t="n">
        <v>63</v>
      </c>
      <c r="B68" s="16" t="n"/>
      <c r="C68" s="5" t="n"/>
      <c r="D68" s="5" t="n"/>
      <c r="E68" s="6" t="n"/>
      <c r="F68" s="6" t="n"/>
      <c r="G68" s="6" t="n"/>
      <c r="H68" s="8" t="n"/>
      <c r="I68" s="7" t="n"/>
      <c r="J68" s="11">
        <f>IF(AND(OR(D68="Long",D68="Short"),N(E68)&gt;0,N(F68)&gt;0,N(G68)&gt;0,E68&lt;&gt;F68),ABS(E68-F68),"")</f>
        <v/>
      </c>
      <c r="K68" s="11">
        <f>IF(J68="","",J68+N(I68)/100*(E68+F68))</f>
        <v/>
      </c>
      <c r="L68" s="11">
        <f>IF(J68="","",IF(D68="Long",G68-E68,E68-G68)-N(I68)/100*(E68+G68))</f>
        <v/>
      </c>
      <c r="M68" s="13">
        <f>IF(J68="","",L68/K68)</f>
        <v/>
      </c>
      <c r="N68" s="14">
        <f>IF(OR(J68="",N(H68)&lt;=0),"",L68*H68)</f>
        <v/>
      </c>
      <c r="O68" s="10">
        <f>IF(M68="","",IF(M68&gt;0,"Win",IF(M68&lt;0,"Loss","Flat")))</f>
        <v/>
      </c>
    </row>
    <row r="69">
      <c r="A69" s="10" t="n">
        <v>64</v>
      </c>
      <c r="B69" s="16" t="n"/>
      <c r="C69" s="5" t="n"/>
      <c r="D69" s="5" t="n"/>
      <c r="E69" s="6" t="n"/>
      <c r="F69" s="6" t="n"/>
      <c r="G69" s="6" t="n"/>
      <c r="H69" s="8" t="n"/>
      <c r="I69" s="7" t="n"/>
      <c r="J69" s="11">
        <f>IF(AND(OR(D69="Long",D69="Short"),N(E69)&gt;0,N(F69)&gt;0,N(G69)&gt;0,E69&lt;&gt;F69),ABS(E69-F69),"")</f>
        <v/>
      </c>
      <c r="K69" s="11">
        <f>IF(J69="","",J69+N(I69)/100*(E69+F69))</f>
        <v/>
      </c>
      <c r="L69" s="11">
        <f>IF(J69="","",IF(D69="Long",G69-E69,E69-G69)-N(I69)/100*(E69+G69))</f>
        <v/>
      </c>
      <c r="M69" s="13">
        <f>IF(J69="","",L69/K69)</f>
        <v/>
      </c>
      <c r="N69" s="14">
        <f>IF(OR(J69="",N(H69)&lt;=0),"",L69*H69)</f>
        <v/>
      </c>
      <c r="O69" s="10">
        <f>IF(M69="","",IF(M69&gt;0,"Win",IF(M69&lt;0,"Loss","Flat")))</f>
        <v/>
      </c>
    </row>
    <row r="70">
      <c r="A70" s="10" t="n">
        <v>65</v>
      </c>
      <c r="B70" s="16" t="n"/>
      <c r="C70" s="5" t="n"/>
      <c r="D70" s="5" t="n"/>
      <c r="E70" s="6" t="n"/>
      <c r="F70" s="6" t="n"/>
      <c r="G70" s="6" t="n"/>
      <c r="H70" s="8" t="n"/>
      <c r="I70" s="7" t="n"/>
      <c r="J70" s="11">
        <f>IF(AND(OR(D70="Long",D70="Short"),N(E70)&gt;0,N(F70)&gt;0,N(G70)&gt;0,E70&lt;&gt;F70),ABS(E70-F70),"")</f>
        <v/>
      </c>
      <c r="K70" s="11">
        <f>IF(J70="","",J70+N(I70)/100*(E70+F70))</f>
        <v/>
      </c>
      <c r="L70" s="11">
        <f>IF(J70="","",IF(D70="Long",G70-E70,E70-G70)-N(I70)/100*(E70+G70))</f>
        <v/>
      </c>
      <c r="M70" s="13">
        <f>IF(J70="","",L70/K70)</f>
        <v/>
      </c>
      <c r="N70" s="14">
        <f>IF(OR(J70="",N(H70)&lt;=0),"",L70*H70)</f>
        <v/>
      </c>
      <c r="O70" s="10">
        <f>IF(M70="","",IF(M70&gt;0,"Win",IF(M70&lt;0,"Loss","Flat")))</f>
        <v/>
      </c>
    </row>
    <row r="71">
      <c r="A71" s="10" t="n">
        <v>66</v>
      </c>
      <c r="B71" s="16" t="n"/>
      <c r="C71" s="5" t="n"/>
      <c r="D71" s="5" t="n"/>
      <c r="E71" s="6" t="n"/>
      <c r="F71" s="6" t="n"/>
      <c r="G71" s="6" t="n"/>
      <c r="H71" s="8" t="n"/>
      <c r="I71" s="7" t="n"/>
      <c r="J71" s="11">
        <f>IF(AND(OR(D71="Long",D71="Short"),N(E71)&gt;0,N(F71)&gt;0,N(G71)&gt;0,E71&lt;&gt;F71),ABS(E71-F71),"")</f>
        <v/>
      </c>
      <c r="K71" s="11">
        <f>IF(J71="","",J71+N(I71)/100*(E71+F71))</f>
        <v/>
      </c>
      <c r="L71" s="11">
        <f>IF(J71="","",IF(D71="Long",G71-E71,E71-G71)-N(I71)/100*(E71+G71))</f>
        <v/>
      </c>
      <c r="M71" s="13">
        <f>IF(J71="","",L71/K71)</f>
        <v/>
      </c>
      <c r="N71" s="14">
        <f>IF(OR(J71="",N(H71)&lt;=0),"",L71*H71)</f>
        <v/>
      </c>
      <c r="O71" s="10">
        <f>IF(M71="","",IF(M71&gt;0,"Win",IF(M71&lt;0,"Loss","Flat")))</f>
        <v/>
      </c>
    </row>
    <row r="72">
      <c r="A72" s="10" t="n">
        <v>67</v>
      </c>
      <c r="B72" s="16" t="n"/>
      <c r="C72" s="5" t="n"/>
      <c r="D72" s="5" t="n"/>
      <c r="E72" s="6" t="n"/>
      <c r="F72" s="6" t="n"/>
      <c r="G72" s="6" t="n"/>
      <c r="H72" s="8" t="n"/>
      <c r="I72" s="7" t="n"/>
      <c r="J72" s="11">
        <f>IF(AND(OR(D72="Long",D72="Short"),N(E72)&gt;0,N(F72)&gt;0,N(G72)&gt;0,E72&lt;&gt;F72),ABS(E72-F72),"")</f>
        <v/>
      </c>
      <c r="K72" s="11">
        <f>IF(J72="","",J72+N(I72)/100*(E72+F72))</f>
        <v/>
      </c>
      <c r="L72" s="11">
        <f>IF(J72="","",IF(D72="Long",G72-E72,E72-G72)-N(I72)/100*(E72+G72))</f>
        <v/>
      </c>
      <c r="M72" s="13">
        <f>IF(J72="","",L72/K72)</f>
        <v/>
      </c>
      <c r="N72" s="14">
        <f>IF(OR(J72="",N(H72)&lt;=0),"",L72*H72)</f>
        <v/>
      </c>
      <c r="O72" s="10">
        <f>IF(M72="","",IF(M72&gt;0,"Win",IF(M72&lt;0,"Loss","Flat")))</f>
        <v/>
      </c>
    </row>
    <row r="73">
      <c r="A73" s="10" t="n">
        <v>68</v>
      </c>
      <c r="B73" s="16" t="n"/>
      <c r="C73" s="5" t="n"/>
      <c r="D73" s="5" t="n"/>
      <c r="E73" s="6" t="n"/>
      <c r="F73" s="6" t="n"/>
      <c r="G73" s="6" t="n"/>
      <c r="H73" s="8" t="n"/>
      <c r="I73" s="7" t="n"/>
      <c r="J73" s="11">
        <f>IF(AND(OR(D73="Long",D73="Short"),N(E73)&gt;0,N(F73)&gt;0,N(G73)&gt;0,E73&lt;&gt;F73),ABS(E73-F73),"")</f>
        <v/>
      </c>
      <c r="K73" s="11">
        <f>IF(J73="","",J73+N(I73)/100*(E73+F73))</f>
        <v/>
      </c>
      <c r="L73" s="11">
        <f>IF(J73="","",IF(D73="Long",G73-E73,E73-G73)-N(I73)/100*(E73+G73))</f>
        <v/>
      </c>
      <c r="M73" s="13">
        <f>IF(J73="","",L73/K73)</f>
        <v/>
      </c>
      <c r="N73" s="14">
        <f>IF(OR(J73="",N(H73)&lt;=0),"",L73*H73)</f>
        <v/>
      </c>
      <c r="O73" s="10">
        <f>IF(M73="","",IF(M73&gt;0,"Win",IF(M73&lt;0,"Loss","Flat")))</f>
        <v/>
      </c>
    </row>
    <row r="74">
      <c r="A74" s="10" t="n">
        <v>69</v>
      </c>
      <c r="B74" s="16" t="n"/>
      <c r="C74" s="5" t="n"/>
      <c r="D74" s="5" t="n"/>
      <c r="E74" s="6" t="n"/>
      <c r="F74" s="6" t="n"/>
      <c r="G74" s="6" t="n"/>
      <c r="H74" s="8" t="n"/>
      <c r="I74" s="7" t="n"/>
      <c r="J74" s="11">
        <f>IF(AND(OR(D74="Long",D74="Short"),N(E74)&gt;0,N(F74)&gt;0,N(G74)&gt;0,E74&lt;&gt;F74),ABS(E74-F74),"")</f>
        <v/>
      </c>
      <c r="K74" s="11">
        <f>IF(J74="","",J74+N(I74)/100*(E74+F74))</f>
        <v/>
      </c>
      <c r="L74" s="11">
        <f>IF(J74="","",IF(D74="Long",G74-E74,E74-G74)-N(I74)/100*(E74+G74))</f>
        <v/>
      </c>
      <c r="M74" s="13">
        <f>IF(J74="","",L74/K74)</f>
        <v/>
      </c>
      <c r="N74" s="14">
        <f>IF(OR(J74="",N(H74)&lt;=0),"",L74*H74)</f>
        <v/>
      </c>
      <c r="O74" s="10">
        <f>IF(M74="","",IF(M74&gt;0,"Win",IF(M74&lt;0,"Loss","Flat")))</f>
        <v/>
      </c>
    </row>
    <row r="75">
      <c r="A75" s="10" t="n">
        <v>70</v>
      </c>
      <c r="B75" s="16" t="n"/>
      <c r="C75" s="5" t="n"/>
      <c r="D75" s="5" t="n"/>
      <c r="E75" s="6" t="n"/>
      <c r="F75" s="6" t="n"/>
      <c r="G75" s="6" t="n"/>
      <c r="H75" s="8" t="n"/>
      <c r="I75" s="7" t="n"/>
      <c r="J75" s="11">
        <f>IF(AND(OR(D75="Long",D75="Short"),N(E75)&gt;0,N(F75)&gt;0,N(G75)&gt;0,E75&lt;&gt;F75),ABS(E75-F75),"")</f>
        <v/>
      </c>
      <c r="K75" s="11">
        <f>IF(J75="","",J75+N(I75)/100*(E75+F75))</f>
        <v/>
      </c>
      <c r="L75" s="11">
        <f>IF(J75="","",IF(D75="Long",G75-E75,E75-G75)-N(I75)/100*(E75+G75))</f>
        <v/>
      </c>
      <c r="M75" s="13">
        <f>IF(J75="","",L75/K75)</f>
        <v/>
      </c>
      <c r="N75" s="14">
        <f>IF(OR(J75="",N(H75)&lt;=0),"",L75*H75)</f>
        <v/>
      </c>
      <c r="O75" s="10">
        <f>IF(M75="","",IF(M75&gt;0,"Win",IF(M75&lt;0,"Loss","Flat")))</f>
        <v/>
      </c>
    </row>
    <row r="76">
      <c r="A76" s="10" t="n">
        <v>71</v>
      </c>
      <c r="B76" s="16" t="n"/>
      <c r="C76" s="5" t="n"/>
      <c r="D76" s="5" t="n"/>
      <c r="E76" s="6" t="n"/>
      <c r="F76" s="6" t="n"/>
      <c r="G76" s="6" t="n"/>
      <c r="H76" s="8" t="n"/>
      <c r="I76" s="7" t="n"/>
      <c r="J76" s="11">
        <f>IF(AND(OR(D76="Long",D76="Short"),N(E76)&gt;0,N(F76)&gt;0,N(G76)&gt;0,E76&lt;&gt;F76),ABS(E76-F76),"")</f>
        <v/>
      </c>
      <c r="K76" s="11">
        <f>IF(J76="","",J76+N(I76)/100*(E76+F76))</f>
        <v/>
      </c>
      <c r="L76" s="11">
        <f>IF(J76="","",IF(D76="Long",G76-E76,E76-G76)-N(I76)/100*(E76+G76))</f>
        <v/>
      </c>
      <c r="M76" s="13">
        <f>IF(J76="","",L76/K76)</f>
        <v/>
      </c>
      <c r="N76" s="14">
        <f>IF(OR(J76="",N(H76)&lt;=0),"",L76*H76)</f>
        <v/>
      </c>
      <c r="O76" s="10">
        <f>IF(M76="","",IF(M76&gt;0,"Win",IF(M76&lt;0,"Loss","Flat")))</f>
        <v/>
      </c>
    </row>
    <row r="77">
      <c r="A77" s="10" t="n">
        <v>72</v>
      </c>
      <c r="B77" s="16" t="n"/>
      <c r="C77" s="5" t="n"/>
      <c r="D77" s="5" t="n"/>
      <c r="E77" s="6" t="n"/>
      <c r="F77" s="6" t="n"/>
      <c r="G77" s="6" t="n"/>
      <c r="H77" s="8" t="n"/>
      <c r="I77" s="7" t="n"/>
      <c r="J77" s="11">
        <f>IF(AND(OR(D77="Long",D77="Short"),N(E77)&gt;0,N(F77)&gt;0,N(G77)&gt;0,E77&lt;&gt;F77),ABS(E77-F77),"")</f>
        <v/>
      </c>
      <c r="K77" s="11">
        <f>IF(J77="","",J77+N(I77)/100*(E77+F77))</f>
        <v/>
      </c>
      <c r="L77" s="11">
        <f>IF(J77="","",IF(D77="Long",G77-E77,E77-G77)-N(I77)/100*(E77+G77))</f>
        <v/>
      </c>
      <c r="M77" s="13">
        <f>IF(J77="","",L77/K77)</f>
        <v/>
      </c>
      <c r="N77" s="14">
        <f>IF(OR(J77="",N(H77)&lt;=0),"",L77*H77)</f>
        <v/>
      </c>
      <c r="O77" s="10">
        <f>IF(M77="","",IF(M77&gt;0,"Win",IF(M77&lt;0,"Loss","Flat")))</f>
        <v/>
      </c>
    </row>
    <row r="78">
      <c r="A78" s="10" t="n">
        <v>73</v>
      </c>
      <c r="B78" s="16" t="n"/>
      <c r="C78" s="5" t="n"/>
      <c r="D78" s="5" t="n"/>
      <c r="E78" s="6" t="n"/>
      <c r="F78" s="6" t="n"/>
      <c r="G78" s="6" t="n"/>
      <c r="H78" s="8" t="n"/>
      <c r="I78" s="7" t="n"/>
      <c r="J78" s="11">
        <f>IF(AND(OR(D78="Long",D78="Short"),N(E78)&gt;0,N(F78)&gt;0,N(G78)&gt;0,E78&lt;&gt;F78),ABS(E78-F78),"")</f>
        <v/>
      </c>
      <c r="K78" s="11">
        <f>IF(J78="","",J78+N(I78)/100*(E78+F78))</f>
        <v/>
      </c>
      <c r="L78" s="11">
        <f>IF(J78="","",IF(D78="Long",G78-E78,E78-G78)-N(I78)/100*(E78+G78))</f>
        <v/>
      </c>
      <c r="M78" s="13">
        <f>IF(J78="","",L78/K78)</f>
        <v/>
      </c>
      <c r="N78" s="14">
        <f>IF(OR(J78="",N(H78)&lt;=0),"",L78*H78)</f>
        <v/>
      </c>
      <c r="O78" s="10">
        <f>IF(M78="","",IF(M78&gt;0,"Win",IF(M78&lt;0,"Loss","Flat")))</f>
        <v/>
      </c>
    </row>
    <row r="79">
      <c r="A79" s="10" t="n">
        <v>74</v>
      </c>
      <c r="B79" s="16" t="n"/>
      <c r="C79" s="5" t="n"/>
      <c r="D79" s="5" t="n"/>
      <c r="E79" s="6" t="n"/>
      <c r="F79" s="6" t="n"/>
      <c r="G79" s="6" t="n"/>
      <c r="H79" s="8" t="n"/>
      <c r="I79" s="7" t="n"/>
      <c r="J79" s="11">
        <f>IF(AND(OR(D79="Long",D79="Short"),N(E79)&gt;0,N(F79)&gt;0,N(G79)&gt;0,E79&lt;&gt;F79),ABS(E79-F79),"")</f>
        <v/>
      </c>
      <c r="K79" s="11">
        <f>IF(J79="","",J79+N(I79)/100*(E79+F79))</f>
        <v/>
      </c>
      <c r="L79" s="11">
        <f>IF(J79="","",IF(D79="Long",G79-E79,E79-G79)-N(I79)/100*(E79+G79))</f>
        <v/>
      </c>
      <c r="M79" s="13">
        <f>IF(J79="","",L79/K79)</f>
        <v/>
      </c>
      <c r="N79" s="14">
        <f>IF(OR(J79="",N(H79)&lt;=0),"",L79*H79)</f>
        <v/>
      </c>
      <c r="O79" s="10">
        <f>IF(M79="","",IF(M79&gt;0,"Win",IF(M79&lt;0,"Loss","Flat")))</f>
        <v/>
      </c>
    </row>
    <row r="80">
      <c r="A80" s="10" t="n">
        <v>75</v>
      </c>
      <c r="B80" s="16" t="n"/>
      <c r="C80" s="5" t="n"/>
      <c r="D80" s="5" t="n"/>
      <c r="E80" s="6" t="n"/>
      <c r="F80" s="6" t="n"/>
      <c r="G80" s="6" t="n"/>
      <c r="H80" s="8" t="n"/>
      <c r="I80" s="7" t="n"/>
      <c r="J80" s="11">
        <f>IF(AND(OR(D80="Long",D80="Short"),N(E80)&gt;0,N(F80)&gt;0,N(G80)&gt;0,E80&lt;&gt;F80),ABS(E80-F80),"")</f>
        <v/>
      </c>
      <c r="K80" s="11">
        <f>IF(J80="","",J80+N(I80)/100*(E80+F80))</f>
        <v/>
      </c>
      <c r="L80" s="11">
        <f>IF(J80="","",IF(D80="Long",G80-E80,E80-G80)-N(I80)/100*(E80+G80))</f>
        <v/>
      </c>
      <c r="M80" s="13">
        <f>IF(J80="","",L80/K80)</f>
        <v/>
      </c>
      <c r="N80" s="14">
        <f>IF(OR(J80="",N(H80)&lt;=0),"",L80*H80)</f>
        <v/>
      </c>
      <c r="O80" s="10">
        <f>IF(M80="","",IF(M80&gt;0,"Win",IF(M80&lt;0,"Loss","Flat")))</f>
        <v/>
      </c>
    </row>
    <row r="81">
      <c r="A81" s="10" t="n">
        <v>76</v>
      </c>
      <c r="B81" s="16" t="n"/>
      <c r="C81" s="5" t="n"/>
      <c r="D81" s="5" t="n"/>
      <c r="E81" s="6" t="n"/>
      <c r="F81" s="6" t="n"/>
      <c r="G81" s="6" t="n"/>
      <c r="H81" s="8" t="n"/>
      <c r="I81" s="7" t="n"/>
      <c r="J81" s="11">
        <f>IF(AND(OR(D81="Long",D81="Short"),N(E81)&gt;0,N(F81)&gt;0,N(G81)&gt;0,E81&lt;&gt;F81),ABS(E81-F81),"")</f>
        <v/>
      </c>
      <c r="K81" s="11">
        <f>IF(J81="","",J81+N(I81)/100*(E81+F81))</f>
        <v/>
      </c>
      <c r="L81" s="11">
        <f>IF(J81="","",IF(D81="Long",G81-E81,E81-G81)-N(I81)/100*(E81+G81))</f>
        <v/>
      </c>
      <c r="M81" s="13">
        <f>IF(J81="","",L81/K81)</f>
        <v/>
      </c>
      <c r="N81" s="14">
        <f>IF(OR(J81="",N(H81)&lt;=0),"",L81*H81)</f>
        <v/>
      </c>
      <c r="O81" s="10">
        <f>IF(M81="","",IF(M81&gt;0,"Win",IF(M81&lt;0,"Loss","Flat")))</f>
        <v/>
      </c>
    </row>
    <row r="82">
      <c r="A82" s="10" t="n">
        <v>77</v>
      </c>
      <c r="B82" s="16" t="n"/>
      <c r="C82" s="5" t="n"/>
      <c r="D82" s="5" t="n"/>
      <c r="E82" s="6" t="n"/>
      <c r="F82" s="6" t="n"/>
      <c r="G82" s="6" t="n"/>
      <c r="H82" s="8" t="n"/>
      <c r="I82" s="7" t="n"/>
      <c r="J82" s="11">
        <f>IF(AND(OR(D82="Long",D82="Short"),N(E82)&gt;0,N(F82)&gt;0,N(G82)&gt;0,E82&lt;&gt;F82),ABS(E82-F82),"")</f>
        <v/>
      </c>
      <c r="K82" s="11">
        <f>IF(J82="","",J82+N(I82)/100*(E82+F82))</f>
        <v/>
      </c>
      <c r="L82" s="11">
        <f>IF(J82="","",IF(D82="Long",G82-E82,E82-G82)-N(I82)/100*(E82+G82))</f>
        <v/>
      </c>
      <c r="M82" s="13">
        <f>IF(J82="","",L82/K82)</f>
        <v/>
      </c>
      <c r="N82" s="14">
        <f>IF(OR(J82="",N(H82)&lt;=0),"",L82*H82)</f>
        <v/>
      </c>
      <c r="O82" s="10">
        <f>IF(M82="","",IF(M82&gt;0,"Win",IF(M82&lt;0,"Loss","Flat")))</f>
        <v/>
      </c>
    </row>
    <row r="83">
      <c r="A83" s="10" t="n">
        <v>78</v>
      </c>
      <c r="B83" s="16" t="n"/>
      <c r="C83" s="5" t="n"/>
      <c r="D83" s="5" t="n"/>
      <c r="E83" s="6" t="n"/>
      <c r="F83" s="6" t="n"/>
      <c r="G83" s="6" t="n"/>
      <c r="H83" s="8" t="n"/>
      <c r="I83" s="7" t="n"/>
      <c r="J83" s="11">
        <f>IF(AND(OR(D83="Long",D83="Short"),N(E83)&gt;0,N(F83)&gt;0,N(G83)&gt;0,E83&lt;&gt;F83),ABS(E83-F83),"")</f>
        <v/>
      </c>
      <c r="K83" s="11">
        <f>IF(J83="","",J83+N(I83)/100*(E83+F83))</f>
        <v/>
      </c>
      <c r="L83" s="11">
        <f>IF(J83="","",IF(D83="Long",G83-E83,E83-G83)-N(I83)/100*(E83+G83))</f>
        <v/>
      </c>
      <c r="M83" s="13">
        <f>IF(J83="","",L83/K83)</f>
        <v/>
      </c>
      <c r="N83" s="14">
        <f>IF(OR(J83="",N(H83)&lt;=0),"",L83*H83)</f>
        <v/>
      </c>
      <c r="O83" s="10">
        <f>IF(M83="","",IF(M83&gt;0,"Win",IF(M83&lt;0,"Loss","Flat")))</f>
        <v/>
      </c>
    </row>
    <row r="84">
      <c r="A84" s="10" t="n">
        <v>79</v>
      </c>
      <c r="B84" s="16" t="n"/>
      <c r="C84" s="5" t="n"/>
      <c r="D84" s="5" t="n"/>
      <c r="E84" s="6" t="n"/>
      <c r="F84" s="6" t="n"/>
      <c r="G84" s="6" t="n"/>
      <c r="H84" s="8" t="n"/>
      <c r="I84" s="7" t="n"/>
      <c r="J84" s="11">
        <f>IF(AND(OR(D84="Long",D84="Short"),N(E84)&gt;0,N(F84)&gt;0,N(G84)&gt;0,E84&lt;&gt;F84),ABS(E84-F84),"")</f>
        <v/>
      </c>
      <c r="K84" s="11">
        <f>IF(J84="","",J84+N(I84)/100*(E84+F84))</f>
        <v/>
      </c>
      <c r="L84" s="11">
        <f>IF(J84="","",IF(D84="Long",G84-E84,E84-G84)-N(I84)/100*(E84+G84))</f>
        <v/>
      </c>
      <c r="M84" s="13">
        <f>IF(J84="","",L84/K84)</f>
        <v/>
      </c>
      <c r="N84" s="14">
        <f>IF(OR(J84="",N(H84)&lt;=0),"",L84*H84)</f>
        <v/>
      </c>
      <c r="O84" s="10">
        <f>IF(M84="","",IF(M84&gt;0,"Win",IF(M84&lt;0,"Loss","Flat")))</f>
        <v/>
      </c>
    </row>
    <row r="85">
      <c r="A85" s="10" t="n">
        <v>80</v>
      </c>
      <c r="B85" s="16" t="n"/>
      <c r="C85" s="5" t="n"/>
      <c r="D85" s="5" t="n"/>
      <c r="E85" s="6" t="n"/>
      <c r="F85" s="6" t="n"/>
      <c r="G85" s="6" t="n"/>
      <c r="H85" s="8" t="n"/>
      <c r="I85" s="7" t="n"/>
      <c r="J85" s="11">
        <f>IF(AND(OR(D85="Long",D85="Short"),N(E85)&gt;0,N(F85)&gt;0,N(G85)&gt;0,E85&lt;&gt;F85),ABS(E85-F85),"")</f>
        <v/>
      </c>
      <c r="K85" s="11">
        <f>IF(J85="","",J85+N(I85)/100*(E85+F85))</f>
        <v/>
      </c>
      <c r="L85" s="11">
        <f>IF(J85="","",IF(D85="Long",G85-E85,E85-G85)-N(I85)/100*(E85+G85))</f>
        <v/>
      </c>
      <c r="M85" s="13">
        <f>IF(J85="","",L85/K85)</f>
        <v/>
      </c>
      <c r="N85" s="14">
        <f>IF(OR(J85="",N(H85)&lt;=0),"",L85*H85)</f>
        <v/>
      </c>
      <c r="O85" s="10">
        <f>IF(M85="","",IF(M85&gt;0,"Win",IF(M85&lt;0,"Loss","Flat")))</f>
        <v/>
      </c>
    </row>
    <row r="86">
      <c r="A86" s="10" t="n">
        <v>81</v>
      </c>
      <c r="B86" s="16" t="n"/>
      <c r="C86" s="5" t="n"/>
      <c r="D86" s="5" t="n"/>
      <c r="E86" s="6" t="n"/>
      <c r="F86" s="6" t="n"/>
      <c r="G86" s="6" t="n"/>
      <c r="H86" s="8" t="n"/>
      <c r="I86" s="7" t="n"/>
      <c r="J86" s="11">
        <f>IF(AND(OR(D86="Long",D86="Short"),N(E86)&gt;0,N(F86)&gt;0,N(G86)&gt;0,E86&lt;&gt;F86),ABS(E86-F86),"")</f>
        <v/>
      </c>
      <c r="K86" s="11">
        <f>IF(J86="","",J86+N(I86)/100*(E86+F86))</f>
        <v/>
      </c>
      <c r="L86" s="11">
        <f>IF(J86="","",IF(D86="Long",G86-E86,E86-G86)-N(I86)/100*(E86+G86))</f>
        <v/>
      </c>
      <c r="M86" s="13">
        <f>IF(J86="","",L86/K86)</f>
        <v/>
      </c>
      <c r="N86" s="14">
        <f>IF(OR(J86="",N(H86)&lt;=0),"",L86*H86)</f>
        <v/>
      </c>
      <c r="O86" s="10">
        <f>IF(M86="","",IF(M86&gt;0,"Win",IF(M86&lt;0,"Loss","Flat")))</f>
        <v/>
      </c>
    </row>
    <row r="87">
      <c r="A87" s="10" t="n">
        <v>82</v>
      </c>
      <c r="B87" s="16" t="n"/>
      <c r="C87" s="5" t="n"/>
      <c r="D87" s="5" t="n"/>
      <c r="E87" s="6" t="n"/>
      <c r="F87" s="6" t="n"/>
      <c r="G87" s="6" t="n"/>
      <c r="H87" s="8" t="n"/>
      <c r="I87" s="7" t="n"/>
      <c r="J87" s="11">
        <f>IF(AND(OR(D87="Long",D87="Short"),N(E87)&gt;0,N(F87)&gt;0,N(G87)&gt;0,E87&lt;&gt;F87),ABS(E87-F87),"")</f>
        <v/>
      </c>
      <c r="K87" s="11">
        <f>IF(J87="","",J87+N(I87)/100*(E87+F87))</f>
        <v/>
      </c>
      <c r="L87" s="11">
        <f>IF(J87="","",IF(D87="Long",G87-E87,E87-G87)-N(I87)/100*(E87+G87))</f>
        <v/>
      </c>
      <c r="M87" s="13">
        <f>IF(J87="","",L87/K87)</f>
        <v/>
      </c>
      <c r="N87" s="14">
        <f>IF(OR(J87="",N(H87)&lt;=0),"",L87*H87)</f>
        <v/>
      </c>
      <c r="O87" s="10">
        <f>IF(M87="","",IF(M87&gt;0,"Win",IF(M87&lt;0,"Loss","Flat")))</f>
        <v/>
      </c>
    </row>
    <row r="88">
      <c r="A88" s="10" t="n">
        <v>83</v>
      </c>
      <c r="B88" s="16" t="n"/>
      <c r="C88" s="5" t="n"/>
      <c r="D88" s="5" t="n"/>
      <c r="E88" s="6" t="n"/>
      <c r="F88" s="6" t="n"/>
      <c r="G88" s="6" t="n"/>
      <c r="H88" s="8" t="n"/>
      <c r="I88" s="7" t="n"/>
      <c r="J88" s="11">
        <f>IF(AND(OR(D88="Long",D88="Short"),N(E88)&gt;0,N(F88)&gt;0,N(G88)&gt;0,E88&lt;&gt;F88),ABS(E88-F88),"")</f>
        <v/>
      </c>
      <c r="K88" s="11">
        <f>IF(J88="","",J88+N(I88)/100*(E88+F88))</f>
        <v/>
      </c>
      <c r="L88" s="11">
        <f>IF(J88="","",IF(D88="Long",G88-E88,E88-G88)-N(I88)/100*(E88+G88))</f>
        <v/>
      </c>
      <c r="M88" s="13">
        <f>IF(J88="","",L88/K88)</f>
        <v/>
      </c>
      <c r="N88" s="14">
        <f>IF(OR(J88="",N(H88)&lt;=0),"",L88*H88)</f>
        <v/>
      </c>
      <c r="O88" s="10">
        <f>IF(M88="","",IF(M88&gt;0,"Win",IF(M88&lt;0,"Loss","Flat")))</f>
        <v/>
      </c>
    </row>
    <row r="89">
      <c r="A89" s="10" t="n">
        <v>84</v>
      </c>
      <c r="B89" s="16" t="n"/>
      <c r="C89" s="5" t="n"/>
      <c r="D89" s="5" t="n"/>
      <c r="E89" s="6" t="n"/>
      <c r="F89" s="6" t="n"/>
      <c r="G89" s="6" t="n"/>
      <c r="H89" s="8" t="n"/>
      <c r="I89" s="7" t="n"/>
      <c r="J89" s="11">
        <f>IF(AND(OR(D89="Long",D89="Short"),N(E89)&gt;0,N(F89)&gt;0,N(G89)&gt;0,E89&lt;&gt;F89),ABS(E89-F89),"")</f>
        <v/>
      </c>
      <c r="K89" s="11">
        <f>IF(J89="","",J89+N(I89)/100*(E89+F89))</f>
        <v/>
      </c>
      <c r="L89" s="11">
        <f>IF(J89="","",IF(D89="Long",G89-E89,E89-G89)-N(I89)/100*(E89+G89))</f>
        <v/>
      </c>
      <c r="M89" s="13">
        <f>IF(J89="","",L89/K89)</f>
        <v/>
      </c>
      <c r="N89" s="14">
        <f>IF(OR(J89="",N(H89)&lt;=0),"",L89*H89)</f>
        <v/>
      </c>
      <c r="O89" s="10">
        <f>IF(M89="","",IF(M89&gt;0,"Win",IF(M89&lt;0,"Loss","Flat")))</f>
        <v/>
      </c>
    </row>
    <row r="90">
      <c r="A90" s="10" t="n">
        <v>85</v>
      </c>
      <c r="B90" s="16" t="n"/>
      <c r="C90" s="5" t="n"/>
      <c r="D90" s="5" t="n"/>
      <c r="E90" s="6" t="n"/>
      <c r="F90" s="6" t="n"/>
      <c r="G90" s="6" t="n"/>
      <c r="H90" s="8" t="n"/>
      <c r="I90" s="7" t="n"/>
      <c r="J90" s="11">
        <f>IF(AND(OR(D90="Long",D90="Short"),N(E90)&gt;0,N(F90)&gt;0,N(G90)&gt;0,E90&lt;&gt;F90),ABS(E90-F90),"")</f>
        <v/>
      </c>
      <c r="K90" s="11">
        <f>IF(J90="","",J90+N(I90)/100*(E90+F90))</f>
        <v/>
      </c>
      <c r="L90" s="11">
        <f>IF(J90="","",IF(D90="Long",G90-E90,E90-G90)-N(I90)/100*(E90+G90))</f>
        <v/>
      </c>
      <c r="M90" s="13">
        <f>IF(J90="","",L90/K90)</f>
        <v/>
      </c>
      <c r="N90" s="14">
        <f>IF(OR(J90="",N(H90)&lt;=0),"",L90*H90)</f>
        <v/>
      </c>
      <c r="O90" s="10">
        <f>IF(M90="","",IF(M90&gt;0,"Win",IF(M90&lt;0,"Loss","Flat")))</f>
        <v/>
      </c>
    </row>
    <row r="91">
      <c r="A91" s="10" t="n">
        <v>86</v>
      </c>
      <c r="B91" s="16" t="n"/>
      <c r="C91" s="5" t="n"/>
      <c r="D91" s="5" t="n"/>
      <c r="E91" s="6" t="n"/>
      <c r="F91" s="6" t="n"/>
      <c r="G91" s="6" t="n"/>
      <c r="H91" s="8" t="n"/>
      <c r="I91" s="7" t="n"/>
      <c r="J91" s="11">
        <f>IF(AND(OR(D91="Long",D91="Short"),N(E91)&gt;0,N(F91)&gt;0,N(G91)&gt;0,E91&lt;&gt;F91),ABS(E91-F91),"")</f>
        <v/>
      </c>
      <c r="K91" s="11">
        <f>IF(J91="","",J91+N(I91)/100*(E91+F91))</f>
        <v/>
      </c>
      <c r="L91" s="11">
        <f>IF(J91="","",IF(D91="Long",G91-E91,E91-G91)-N(I91)/100*(E91+G91))</f>
        <v/>
      </c>
      <c r="M91" s="13">
        <f>IF(J91="","",L91/K91)</f>
        <v/>
      </c>
      <c r="N91" s="14">
        <f>IF(OR(J91="",N(H91)&lt;=0),"",L91*H91)</f>
        <v/>
      </c>
      <c r="O91" s="10">
        <f>IF(M91="","",IF(M91&gt;0,"Win",IF(M91&lt;0,"Loss","Flat")))</f>
        <v/>
      </c>
    </row>
    <row r="92">
      <c r="A92" s="10" t="n">
        <v>87</v>
      </c>
      <c r="B92" s="16" t="n"/>
      <c r="C92" s="5" t="n"/>
      <c r="D92" s="5" t="n"/>
      <c r="E92" s="6" t="n"/>
      <c r="F92" s="6" t="n"/>
      <c r="G92" s="6" t="n"/>
      <c r="H92" s="8" t="n"/>
      <c r="I92" s="7" t="n"/>
      <c r="J92" s="11">
        <f>IF(AND(OR(D92="Long",D92="Short"),N(E92)&gt;0,N(F92)&gt;0,N(G92)&gt;0,E92&lt;&gt;F92),ABS(E92-F92),"")</f>
        <v/>
      </c>
      <c r="K92" s="11">
        <f>IF(J92="","",J92+N(I92)/100*(E92+F92))</f>
        <v/>
      </c>
      <c r="L92" s="11">
        <f>IF(J92="","",IF(D92="Long",G92-E92,E92-G92)-N(I92)/100*(E92+G92))</f>
        <v/>
      </c>
      <c r="M92" s="13">
        <f>IF(J92="","",L92/K92)</f>
        <v/>
      </c>
      <c r="N92" s="14">
        <f>IF(OR(J92="",N(H92)&lt;=0),"",L92*H92)</f>
        <v/>
      </c>
      <c r="O92" s="10">
        <f>IF(M92="","",IF(M92&gt;0,"Win",IF(M92&lt;0,"Loss","Flat")))</f>
        <v/>
      </c>
    </row>
    <row r="93">
      <c r="A93" s="10" t="n">
        <v>88</v>
      </c>
      <c r="B93" s="16" t="n"/>
      <c r="C93" s="5" t="n"/>
      <c r="D93" s="5" t="n"/>
      <c r="E93" s="6" t="n"/>
      <c r="F93" s="6" t="n"/>
      <c r="G93" s="6" t="n"/>
      <c r="H93" s="8" t="n"/>
      <c r="I93" s="7" t="n"/>
      <c r="J93" s="11">
        <f>IF(AND(OR(D93="Long",D93="Short"),N(E93)&gt;0,N(F93)&gt;0,N(G93)&gt;0,E93&lt;&gt;F93),ABS(E93-F93),"")</f>
        <v/>
      </c>
      <c r="K93" s="11">
        <f>IF(J93="","",J93+N(I93)/100*(E93+F93))</f>
        <v/>
      </c>
      <c r="L93" s="11">
        <f>IF(J93="","",IF(D93="Long",G93-E93,E93-G93)-N(I93)/100*(E93+G93))</f>
        <v/>
      </c>
      <c r="M93" s="13">
        <f>IF(J93="","",L93/K93)</f>
        <v/>
      </c>
      <c r="N93" s="14">
        <f>IF(OR(J93="",N(H93)&lt;=0),"",L93*H93)</f>
        <v/>
      </c>
      <c r="O93" s="10">
        <f>IF(M93="","",IF(M93&gt;0,"Win",IF(M93&lt;0,"Loss","Flat")))</f>
        <v/>
      </c>
    </row>
    <row r="94">
      <c r="A94" s="10" t="n">
        <v>89</v>
      </c>
      <c r="B94" s="16" t="n"/>
      <c r="C94" s="5" t="n"/>
      <c r="D94" s="5" t="n"/>
      <c r="E94" s="6" t="n"/>
      <c r="F94" s="6" t="n"/>
      <c r="G94" s="6" t="n"/>
      <c r="H94" s="8" t="n"/>
      <c r="I94" s="7" t="n"/>
      <c r="J94" s="11">
        <f>IF(AND(OR(D94="Long",D94="Short"),N(E94)&gt;0,N(F94)&gt;0,N(G94)&gt;0,E94&lt;&gt;F94),ABS(E94-F94),"")</f>
        <v/>
      </c>
      <c r="K94" s="11">
        <f>IF(J94="","",J94+N(I94)/100*(E94+F94))</f>
        <v/>
      </c>
      <c r="L94" s="11">
        <f>IF(J94="","",IF(D94="Long",G94-E94,E94-G94)-N(I94)/100*(E94+G94))</f>
        <v/>
      </c>
      <c r="M94" s="13">
        <f>IF(J94="","",L94/K94)</f>
        <v/>
      </c>
      <c r="N94" s="14">
        <f>IF(OR(J94="",N(H94)&lt;=0),"",L94*H94)</f>
        <v/>
      </c>
      <c r="O94" s="10">
        <f>IF(M94="","",IF(M94&gt;0,"Win",IF(M94&lt;0,"Loss","Flat")))</f>
        <v/>
      </c>
    </row>
    <row r="95">
      <c r="A95" s="10" t="n">
        <v>90</v>
      </c>
      <c r="B95" s="16" t="n"/>
      <c r="C95" s="5" t="n"/>
      <c r="D95" s="5" t="n"/>
      <c r="E95" s="6" t="n"/>
      <c r="F95" s="6" t="n"/>
      <c r="G95" s="6" t="n"/>
      <c r="H95" s="8" t="n"/>
      <c r="I95" s="7" t="n"/>
      <c r="J95" s="11">
        <f>IF(AND(OR(D95="Long",D95="Short"),N(E95)&gt;0,N(F95)&gt;0,N(G95)&gt;0,E95&lt;&gt;F95),ABS(E95-F95),"")</f>
        <v/>
      </c>
      <c r="K95" s="11">
        <f>IF(J95="","",J95+N(I95)/100*(E95+F95))</f>
        <v/>
      </c>
      <c r="L95" s="11">
        <f>IF(J95="","",IF(D95="Long",G95-E95,E95-G95)-N(I95)/100*(E95+G95))</f>
        <v/>
      </c>
      <c r="M95" s="13">
        <f>IF(J95="","",L95/K95)</f>
        <v/>
      </c>
      <c r="N95" s="14">
        <f>IF(OR(J95="",N(H95)&lt;=0),"",L95*H95)</f>
        <v/>
      </c>
      <c r="O95" s="10">
        <f>IF(M95="","",IF(M95&gt;0,"Win",IF(M95&lt;0,"Loss","Flat")))</f>
        <v/>
      </c>
    </row>
    <row r="96">
      <c r="A96" s="10" t="n">
        <v>91</v>
      </c>
      <c r="B96" s="16" t="n"/>
      <c r="C96" s="5" t="n"/>
      <c r="D96" s="5" t="n"/>
      <c r="E96" s="6" t="n"/>
      <c r="F96" s="6" t="n"/>
      <c r="G96" s="6" t="n"/>
      <c r="H96" s="8" t="n"/>
      <c r="I96" s="7" t="n"/>
      <c r="J96" s="11">
        <f>IF(AND(OR(D96="Long",D96="Short"),N(E96)&gt;0,N(F96)&gt;0,N(G96)&gt;0,E96&lt;&gt;F96),ABS(E96-F96),"")</f>
        <v/>
      </c>
      <c r="K96" s="11">
        <f>IF(J96="","",J96+N(I96)/100*(E96+F96))</f>
        <v/>
      </c>
      <c r="L96" s="11">
        <f>IF(J96="","",IF(D96="Long",G96-E96,E96-G96)-N(I96)/100*(E96+G96))</f>
        <v/>
      </c>
      <c r="M96" s="13">
        <f>IF(J96="","",L96/K96)</f>
        <v/>
      </c>
      <c r="N96" s="14">
        <f>IF(OR(J96="",N(H96)&lt;=0),"",L96*H96)</f>
        <v/>
      </c>
      <c r="O96" s="10">
        <f>IF(M96="","",IF(M96&gt;0,"Win",IF(M96&lt;0,"Loss","Flat")))</f>
        <v/>
      </c>
    </row>
    <row r="97">
      <c r="A97" s="10" t="n">
        <v>92</v>
      </c>
      <c r="B97" s="16" t="n"/>
      <c r="C97" s="5" t="n"/>
      <c r="D97" s="5" t="n"/>
      <c r="E97" s="6" t="n"/>
      <c r="F97" s="6" t="n"/>
      <c r="G97" s="6" t="n"/>
      <c r="H97" s="8" t="n"/>
      <c r="I97" s="7" t="n"/>
      <c r="J97" s="11">
        <f>IF(AND(OR(D97="Long",D97="Short"),N(E97)&gt;0,N(F97)&gt;0,N(G97)&gt;0,E97&lt;&gt;F97),ABS(E97-F97),"")</f>
        <v/>
      </c>
      <c r="K97" s="11">
        <f>IF(J97="","",J97+N(I97)/100*(E97+F97))</f>
        <v/>
      </c>
      <c r="L97" s="11">
        <f>IF(J97="","",IF(D97="Long",G97-E97,E97-G97)-N(I97)/100*(E97+G97))</f>
        <v/>
      </c>
      <c r="M97" s="13">
        <f>IF(J97="","",L97/K97)</f>
        <v/>
      </c>
      <c r="N97" s="14">
        <f>IF(OR(J97="",N(H97)&lt;=0),"",L97*H97)</f>
        <v/>
      </c>
      <c r="O97" s="10">
        <f>IF(M97="","",IF(M97&gt;0,"Win",IF(M97&lt;0,"Loss","Flat")))</f>
        <v/>
      </c>
    </row>
    <row r="98">
      <c r="A98" s="10" t="n">
        <v>93</v>
      </c>
      <c r="B98" s="16" t="n"/>
      <c r="C98" s="5" t="n"/>
      <c r="D98" s="5" t="n"/>
      <c r="E98" s="6" t="n"/>
      <c r="F98" s="6" t="n"/>
      <c r="G98" s="6" t="n"/>
      <c r="H98" s="8" t="n"/>
      <c r="I98" s="7" t="n"/>
      <c r="J98" s="11">
        <f>IF(AND(OR(D98="Long",D98="Short"),N(E98)&gt;0,N(F98)&gt;0,N(G98)&gt;0,E98&lt;&gt;F98),ABS(E98-F98),"")</f>
        <v/>
      </c>
      <c r="K98" s="11">
        <f>IF(J98="","",J98+N(I98)/100*(E98+F98))</f>
        <v/>
      </c>
      <c r="L98" s="11">
        <f>IF(J98="","",IF(D98="Long",G98-E98,E98-G98)-N(I98)/100*(E98+G98))</f>
        <v/>
      </c>
      <c r="M98" s="13">
        <f>IF(J98="","",L98/K98)</f>
        <v/>
      </c>
      <c r="N98" s="14">
        <f>IF(OR(J98="",N(H98)&lt;=0),"",L98*H98)</f>
        <v/>
      </c>
      <c r="O98" s="10">
        <f>IF(M98="","",IF(M98&gt;0,"Win",IF(M98&lt;0,"Loss","Flat")))</f>
        <v/>
      </c>
    </row>
    <row r="99">
      <c r="A99" s="10" t="n">
        <v>94</v>
      </c>
      <c r="B99" s="16" t="n"/>
      <c r="C99" s="5" t="n"/>
      <c r="D99" s="5" t="n"/>
      <c r="E99" s="6" t="n"/>
      <c r="F99" s="6" t="n"/>
      <c r="G99" s="6" t="n"/>
      <c r="H99" s="8" t="n"/>
      <c r="I99" s="7" t="n"/>
      <c r="J99" s="11">
        <f>IF(AND(OR(D99="Long",D99="Short"),N(E99)&gt;0,N(F99)&gt;0,N(G99)&gt;0,E99&lt;&gt;F99),ABS(E99-F99),"")</f>
        <v/>
      </c>
      <c r="K99" s="11">
        <f>IF(J99="","",J99+N(I99)/100*(E99+F99))</f>
        <v/>
      </c>
      <c r="L99" s="11">
        <f>IF(J99="","",IF(D99="Long",G99-E99,E99-G99)-N(I99)/100*(E99+G99))</f>
        <v/>
      </c>
      <c r="M99" s="13">
        <f>IF(J99="","",L99/K99)</f>
        <v/>
      </c>
      <c r="N99" s="14">
        <f>IF(OR(J99="",N(H99)&lt;=0),"",L99*H99)</f>
        <v/>
      </c>
      <c r="O99" s="10">
        <f>IF(M99="","",IF(M99&gt;0,"Win",IF(M99&lt;0,"Loss","Flat")))</f>
        <v/>
      </c>
    </row>
    <row r="100">
      <c r="A100" s="10" t="n">
        <v>95</v>
      </c>
      <c r="B100" s="16" t="n"/>
      <c r="C100" s="5" t="n"/>
      <c r="D100" s="5" t="n"/>
      <c r="E100" s="6" t="n"/>
      <c r="F100" s="6" t="n"/>
      <c r="G100" s="6" t="n"/>
      <c r="H100" s="8" t="n"/>
      <c r="I100" s="7" t="n"/>
      <c r="J100" s="11">
        <f>IF(AND(OR(D100="Long",D100="Short"),N(E100)&gt;0,N(F100)&gt;0,N(G100)&gt;0,E100&lt;&gt;F100),ABS(E100-F100),"")</f>
        <v/>
      </c>
      <c r="K100" s="11">
        <f>IF(J100="","",J100+N(I100)/100*(E100+F100))</f>
        <v/>
      </c>
      <c r="L100" s="11">
        <f>IF(J100="","",IF(D100="Long",G100-E100,E100-G100)-N(I100)/100*(E100+G100))</f>
        <v/>
      </c>
      <c r="M100" s="13">
        <f>IF(J100="","",L100/K100)</f>
        <v/>
      </c>
      <c r="N100" s="14">
        <f>IF(OR(J100="",N(H100)&lt;=0),"",L100*H100)</f>
        <v/>
      </c>
      <c r="O100" s="10">
        <f>IF(M100="","",IF(M100&gt;0,"Win",IF(M100&lt;0,"Loss","Flat")))</f>
        <v/>
      </c>
    </row>
    <row r="101">
      <c r="A101" s="10" t="n">
        <v>96</v>
      </c>
      <c r="B101" s="16" t="n"/>
      <c r="C101" s="5" t="n"/>
      <c r="D101" s="5" t="n"/>
      <c r="E101" s="6" t="n"/>
      <c r="F101" s="6" t="n"/>
      <c r="G101" s="6" t="n"/>
      <c r="H101" s="8" t="n"/>
      <c r="I101" s="7" t="n"/>
      <c r="J101" s="11">
        <f>IF(AND(OR(D101="Long",D101="Short"),N(E101)&gt;0,N(F101)&gt;0,N(G101)&gt;0,E101&lt;&gt;F101),ABS(E101-F101),"")</f>
        <v/>
      </c>
      <c r="K101" s="11">
        <f>IF(J101="","",J101+N(I101)/100*(E101+F101))</f>
        <v/>
      </c>
      <c r="L101" s="11">
        <f>IF(J101="","",IF(D101="Long",G101-E101,E101-G101)-N(I101)/100*(E101+G101))</f>
        <v/>
      </c>
      <c r="M101" s="13">
        <f>IF(J101="","",L101/K101)</f>
        <v/>
      </c>
      <c r="N101" s="14">
        <f>IF(OR(J101="",N(H101)&lt;=0),"",L101*H101)</f>
        <v/>
      </c>
      <c r="O101" s="10">
        <f>IF(M101="","",IF(M101&gt;0,"Win",IF(M101&lt;0,"Loss","Flat")))</f>
        <v/>
      </c>
    </row>
    <row r="102">
      <c r="A102" s="10" t="n">
        <v>97</v>
      </c>
      <c r="B102" s="16" t="n"/>
      <c r="C102" s="5" t="n"/>
      <c r="D102" s="5" t="n"/>
      <c r="E102" s="6" t="n"/>
      <c r="F102" s="6" t="n"/>
      <c r="G102" s="6" t="n"/>
      <c r="H102" s="8" t="n"/>
      <c r="I102" s="7" t="n"/>
      <c r="J102" s="11">
        <f>IF(AND(OR(D102="Long",D102="Short"),N(E102)&gt;0,N(F102)&gt;0,N(G102)&gt;0,E102&lt;&gt;F102),ABS(E102-F102),"")</f>
        <v/>
      </c>
      <c r="K102" s="11">
        <f>IF(J102="","",J102+N(I102)/100*(E102+F102))</f>
        <v/>
      </c>
      <c r="L102" s="11">
        <f>IF(J102="","",IF(D102="Long",G102-E102,E102-G102)-N(I102)/100*(E102+G102))</f>
        <v/>
      </c>
      <c r="M102" s="13">
        <f>IF(J102="","",L102/K102)</f>
        <v/>
      </c>
      <c r="N102" s="14">
        <f>IF(OR(J102="",N(H102)&lt;=0),"",L102*H102)</f>
        <v/>
      </c>
      <c r="O102" s="10">
        <f>IF(M102="","",IF(M102&gt;0,"Win",IF(M102&lt;0,"Loss","Flat")))</f>
        <v/>
      </c>
    </row>
    <row r="103">
      <c r="A103" s="10" t="n">
        <v>98</v>
      </c>
      <c r="B103" s="16" t="n"/>
      <c r="C103" s="5" t="n"/>
      <c r="D103" s="5" t="n"/>
      <c r="E103" s="6" t="n"/>
      <c r="F103" s="6" t="n"/>
      <c r="G103" s="6" t="n"/>
      <c r="H103" s="8" t="n"/>
      <c r="I103" s="7" t="n"/>
      <c r="J103" s="11">
        <f>IF(AND(OR(D103="Long",D103="Short"),N(E103)&gt;0,N(F103)&gt;0,N(G103)&gt;0,E103&lt;&gt;F103),ABS(E103-F103),"")</f>
        <v/>
      </c>
      <c r="K103" s="11">
        <f>IF(J103="","",J103+N(I103)/100*(E103+F103))</f>
        <v/>
      </c>
      <c r="L103" s="11">
        <f>IF(J103="","",IF(D103="Long",G103-E103,E103-G103)-N(I103)/100*(E103+G103))</f>
        <v/>
      </c>
      <c r="M103" s="13">
        <f>IF(J103="","",L103/K103)</f>
        <v/>
      </c>
      <c r="N103" s="14">
        <f>IF(OR(J103="",N(H103)&lt;=0),"",L103*H103)</f>
        <v/>
      </c>
      <c r="O103" s="10">
        <f>IF(M103="","",IF(M103&gt;0,"Win",IF(M103&lt;0,"Loss","Flat")))</f>
        <v/>
      </c>
    </row>
    <row r="104">
      <c r="A104" s="10" t="n">
        <v>99</v>
      </c>
      <c r="B104" s="16" t="n"/>
      <c r="C104" s="5" t="n"/>
      <c r="D104" s="5" t="n"/>
      <c r="E104" s="6" t="n"/>
      <c r="F104" s="6" t="n"/>
      <c r="G104" s="6" t="n"/>
      <c r="H104" s="8" t="n"/>
      <c r="I104" s="7" t="n"/>
      <c r="J104" s="11">
        <f>IF(AND(OR(D104="Long",D104="Short"),N(E104)&gt;0,N(F104)&gt;0,N(G104)&gt;0,E104&lt;&gt;F104),ABS(E104-F104),"")</f>
        <v/>
      </c>
      <c r="K104" s="11">
        <f>IF(J104="","",J104+N(I104)/100*(E104+F104))</f>
        <v/>
      </c>
      <c r="L104" s="11">
        <f>IF(J104="","",IF(D104="Long",G104-E104,E104-G104)-N(I104)/100*(E104+G104))</f>
        <v/>
      </c>
      <c r="M104" s="13">
        <f>IF(J104="","",L104/K104)</f>
        <v/>
      </c>
      <c r="N104" s="14">
        <f>IF(OR(J104="",N(H104)&lt;=0),"",L104*H104)</f>
        <v/>
      </c>
      <c r="O104" s="10">
        <f>IF(M104="","",IF(M104&gt;0,"Win",IF(M104&lt;0,"Loss","Flat")))</f>
        <v/>
      </c>
    </row>
    <row r="105">
      <c r="A105" s="10" t="n">
        <v>100</v>
      </c>
      <c r="B105" s="16" t="n"/>
      <c r="C105" s="5" t="n"/>
      <c r="D105" s="5" t="n"/>
      <c r="E105" s="6" t="n"/>
      <c r="F105" s="6" t="n"/>
      <c r="G105" s="6" t="n"/>
      <c r="H105" s="8" t="n"/>
      <c r="I105" s="7" t="n"/>
      <c r="J105" s="11">
        <f>IF(AND(OR(D105="Long",D105="Short"),N(E105)&gt;0,N(F105)&gt;0,N(G105)&gt;0,E105&lt;&gt;F105),ABS(E105-F105),"")</f>
        <v/>
      </c>
      <c r="K105" s="11">
        <f>IF(J105="","",J105+N(I105)/100*(E105+F105))</f>
        <v/>
      </c>
      <c r="L105" s="11">
        <f>IF(J105="","",IF(D105="Long",G105-E105,E105-G105)-N(I105)/100*(E105+G105))</f>
        <v/>
      </c>
      <c r="M105" s="13">
        <f>IF(J105="","",L105/K105)</f>
        <v/>
      </c>
      <c r="N105" s="14">
        <f>IF(OR(J105="",N(H105)&lt;=0),"",L105*H105)</f>
        <v/>
      </c>
      <c r="O105" s="10">
        <f>IF(M105="","",IF(M105&gt;0,"Win",IF(M105&lt;0,"Loss","Flat")))</f>
        <v/>
      </c>
    </row>
    <row r="106">
      <c r="A106" s="10" t="n">
        <v>101</v>
      </c>
      <c r="B106" s="16" t="n"/>
      <c r="C106" s="5" t="n"/>
      <c r="D106" s="5" t="n"/>
      <c r="E106" s="6" t="n"/>
      <c r="F106" s="6" t="n"/>
      <c r="G106" s="6" t="n"/>
      <c r="H106" s="8" t="n"/>
      <c r="I106" s="7" t="n"/>
      <c r="J106" s="11">
        <f>IF(AND(OR(D106="Long",D106="Short"),N(E106)&gt;0,N(F106)&gt;0,N(G106)&gt;0,E106&lt;&gt;F106),ABS(E106-F106),"")</f>
        <v/>
      </c>
      <c r="K106" s="11">
        <f>IF(J106="","",J106+N(I106)/100*(E106+F106))</f>
        <v/>
      </c>
      <c r="L106" s="11">
        <f>IF(J106="","",IF(D106="Long",G106-E106,E106-G106)-N(I106)/100*(E106+G106))</f>
        <v/>
      </c>
      <c r="M106" s="13">
        <f>IF(J106="","",L106/K106)</f>
        <v/>
      </c>
      <c r="N106" s="14">
        <f>IF(OR(J106="",N(H106)&lt;=0),"",L106*H106)</f>
        <v/>
      </c>
      <c r="O106" s="10">
        <f>IF(M106="","",IF(M106&gt;0,"Win",IF(M106&lt;0,"Loss","Flat")))</f>
        <v/>
      </c>
    </row>
    <row r="107">
      <c r="A107" s="10" t="n">
        <v>102</v>
      </c>
      <c r="B107" s="16" t="n"/>
      <c r="C107" s="5" t="n"/>
      <c r="D107" s="5" t="n"/>
      <c r="E107" s="6" t="n"/>
      <c r="F107" s="6" t="n"/>
      <c r="G107" s="6" t="n"/>
      <c r="H107" s="8" t="n"/>
      <c r="I107" s="7" t="n"/>
      <c r="J107" s="11">
        <f>IF(AND(OR(D107="Long",D107="Short"),N(E107)&gt;0,N(F107)&gt;0,N(G107)&gt;0,E107&lt;&gt;F107),ABS(E107-F107),"")</f>
        <v/>
      </c>
      <c r="K107" s="11">
        <f>IF(J107="","",J107+N(I107)/100*(E107+F107))</f>
        <v/>
      </c>
      <c r="L107" s="11">
        <f>IF(J107="","",IF(D107="Long",G107-E107,E107-G107)-N(I107)/100*(E107+G107))</f>
        <v/>
      </c>
      <c r="M107" s="13">
        <f>IF(J107="","",L107/K107)</f>
        <v/>
      </c>
      <c r="N107" s="14">
        <f>IF(OR(J107="",N(H107)&lt;=0),"",L107*H107)</f>
        <v/>
      </c>
      <c r="O107" s="10">
        <f>IF(M107="","",IF(M107&gt;0,"Win",IF(M107&lt;0,"Loss","Flat")))</f>
        <v/>
      </c>
    </row>
    <row r="108">
      <c r="A108" s="10" t="n">
        <v>103</v>
      </c>
      <c r="B108" s="16" t="n"/>
      <c r="C108" s="5" t="n"/>
      <c r="D108" s="5" t="n"/>
      <c r="E108" s="6" t="n"/>
      <c r="F108" s="6" t="n"/>
      <c r="G108" s="6" t="n"/>
      <c r="H108" s="8" t="n"/>
      <c r="I108" s="7" t="n"/>
      <c r="J108" s="11">
        <f>IF(AND(OR(D108="Long",D108="Short"),N(E108)&gt;0,N(F108)&gt;0,N(G108)&gt;0,E108&lt;&gt;F108),ABS(E108-F108),"")</f>
        <v/>
      </c>
      <c r="K108" s="11">
        <f>IF(J108="","",J108+N(I108)/100*(E108+F108))</f>
        <v/>
      </c>
      <c r="L108" s="11">
        <f>IF(J108="","",IF(D108="Long",G108-E108,E108-G108)-N(I108)/100*(E108+G108))</f>
        <v/>
      </c>
      <c r="M108" s="13">
        <f>IF(J108="","",L108/K108)</f>
        <v/>
      </c>
      <c r="N108" s="14">
        <f>IF(OR(J108="",N(H108)&lt;=0),"",L108*H108)</f>
        <v/>
      </c>
      <c r="O108" s="10">
        <f>IF(M108="","",IF(M108&gt;0,"Win",IF(M108&lt;0,"Loss","Flat")))</f>
        <v/>
      </c>
    </row>
    <row r="109">
      <c r="A109" s="10" t="n">
        <v>104</v>
      </c>
      <c r="B109" s="16" t="n"/>
      <c r="C109" s="5" t="n"/>
      <c r="D109" s="5" t="n"/>
      <c r="E109" s="6" t="n"/>
      <c r="F109" s="6" t="n"/>
      <c r="G109" s="6" t="n"/>
      <c r="H109" s="8" t="n"/>
      <c r="I109" s="7" t="n"/>
      <c r="J109" s="11">
        <f>IF(AND(OR(D109="Long",D109="Short"),N(E109)&gt;0,N(F109)&gt;0,N(G109)&gt;0,E109&lt;&gt;F109),ABS(E109-F109),"")</f>
        <v/>
      </c>
      <c r="K109" s="11">
        <f>IF(J109="","",J109+N(I109)/100*(E109+F109))</f>
        <v/>
      </c>
      <c r="L109" s="11">
        <f>IF(J109="","",IF(D109="Long",G109-E109,E109-G109)-N(I109)/100*(E109+G109))</f>
        <v/>
      </c>
      <c r="M109" s="13">
        <f>IF(J109="","",L109/K109)</f>
        <v/>
      </c>
      <c r="N109" s="14">
        <f>IF(OR(J109="",N(H109)&lt;=0),"",L109*H109)</f>
        <v/>
      </c>
      <c r="O109" s="10">
        <f>IF(M109="","",IF(M109&gt;0,"Win",IF(M109&lt;0,"Loss","Flat")))</f>
        <v/>
      </c>
    </row>
    <row r="110">
      <c r="A110" s="10" t="n">
        <v>105</v>
      </c>
      <c r="B110" s="16" t="n"/>
      <c r="C110" s="5" t="n"/>
      <c r="D110" s="5" t="n"/>
      <c r="E110" s="6" t="n"/>
      <c r="F110" s="6" t="n"/>
      <c r="G110" s="6" t="n"/>
      <c r="H110" s="8" t="n"/>
      <c r="I110" s="7" t="n"/>
      <c r="J110" s="11">
        <f>IF(AND(OR(D110="Long",D110="Short"),N(E110)&gt;0,N(F110)&gt;0,N(G110)&gt;0,E110&lt;&gt;F110),ABS(E110-F110),"")</f>
        <v/>
      </c>
      <c r="K110" s="11">
        <f>IF(J110="","",J110+N(I110)/100*(E110+F110))</f>
        <v/>
      </c>
      <c r="L110" s="11">
        <f>IF(J110="","",IF(D110="Long",G110-E110,E110-G110)-N(I110)/100*(E110+G110))</f>
        <v/>
      </c>
      <c r="M110" s="13">
        <f>IF(J110="","",L110/K110)</f>
        <v/>
      </c>
      <c r="N110" s="14">
        <f>IF(OR(J110="",N(H110)&lt;=0),"",L110*H110)</f>
        <v/>
      </c>
      <c r="O110" s="10">
        <f>IF(M110="","",IF(M110&gt;0,"Win",IF(M110&lt;0,"Loss","Flat")))</f>
        <v/>
      </c>
    </row>
    <row r="111">
      <c r="A111" s="10" t="n">
        <v>106</v>
      </c>
      <c r="B111" s="16" t="n"/>
      <c r="C111" s="5" t="n"/>
      <c r="D111" s="5" t="n"/>
      <c r="E111" s="6" t="n"/>
      <c r="F111" s="6" t="n"/>
      <c r="G111" s="6" t="n"/>
      <c r="H111" s="8" t="n"/>
      <c r="I111" s="7" t="n"/>
      <c r="J111" s="11">
        <f>IF(AND(OR(D111="Long",D111="Short"),N(E111)&gt;0,N(F111)&gt;0,N(G111)&gt;0,E111&lt;&gt;F111),ABS(E111-F111),"")</f>
        <v/>
      </c>
      <c r="K111" s="11">
        <f>IF(J111="","",J111+N(I111)/100*(E111+F111))</f>
        <v/>
      </c>
      <c r="L111" s="11">
        <f>IF(J111="","",IF(D111="Long",G111-E111,E111-G111)-N(I111)/100*(E111+G111))</f>
        <v/>
      </c>
      <c r="M111" s="13">
        <f>IF(J111="","",L111/K111)</f>
        <v/>
      </c>
      <c r="N111" s="14">
        <f>IF(OR(J111="",N(H111)&lt;=0),"",L111*H111)</f>
        <v/>
      </c>
      <c r="O111" s="10">
        <f>IF(M111="","",IF(M111&gt;0,"Win",IF(M111&lt;0,"Loss","Flat")))</f>
        <v/>
      </c>
    </row>
    <row r="112">
      <c r="A112" s="10" t="n">
        <v>107</v>
      </c>
      <c r="B112" s="16" t="n"/>
      <c r="C112" s="5" t="n"/>
      <c r="D112" s="5" t="n"/>
      <c r="E112" s="6" t="n"/>
      <c r="F112" s="6" t="n"/>
      <c r="G112" s="6" t="n"/>
      <c r="H112" s="8" t="n"/>
      <c r="I112" s="7" t="n"/>
      <c r="J112" s="11">
        <f>IF(AND(OR(D112="Long",D112="Short"),N(E112)&gt;0,N(F112)&gt;0,N(G112)&gt;0,E112&lt;&gt;F112),ABS(E112-F112),"")</f>
        <v/>
      </c>
      <c r="K112" s="11">
        <f>IF(J112="","",J112+N(I112)/100*(E112+F112))</f>
        <v/>
      </c>
      <c r="L112" s="11">
        <f>IF(J112="","",IF(D112="Long",G112-E112,E112-G112)-N(I112)/100*(E112+G112))</f>
        <v/>
      </c>
      <c r="M112" s="13">
        <f>IF(J112="","",L112/K112)</f>
        <v/>
      </c>
      <c r="N112" s="14">
        <f>IF(OR(J112="",N(H112)&lt;=0),"",L112*H112)</f>
        <v/>
      </c>
      <c r="O112" s="10">
        <f>IF(M112="","",IF(M112&gt;0,"Win",IF(M112&lt;0,"Loss","Flat")))</f>
        <v/>
      </c>
    </row>
    <row r="113">
      <c r="A113" s="10" t="n">
        <v>108</v>
      </c>
      <c r="B113" s="16" t="n"/>
      <c r="C113" s="5" t="n"/>
      <c r="D113" s="5" t="n"/>
      <c r="E113" s="6" t="n"/>
      <c r="F113" s="6" t="n"/>
      <c r="G113" s="6" t="n"/>
      <c r="H113" s="8" t="n"/>
      <c r="I113" s="7" t="n"/>
      <c r="J113" s="11">
        <f>IF(AND(OR(D113="Long",D113="Short"),N(E113)&gt;0,N(F113)&gt;0,N(G113)&gt;0,E113&lt;&gt;F113),ABS(E113-F113),"")</f>
        <v/>
      </c>
      <c r="K113" s="11">
        <f>IF(J113="","",J113+N(I113)/100*(E113+F113))</f>
        <v/>
      </c>
      <c r="L113" s="11">
        <f>IF(J113="","",IF(D113="Long",G113-E113,E113-G113)-N(I113)/100*(E113+G113))</f>
        <v/>
      </c>
      <c r="M113" s="13">
        <f>IF(J113="","",L113/K113)</f>
        <v/>
      </c>
      <c r="N113" s="14">
        <f>IF(OR(J113="",N(H113)&lt;=0),"",L113*H113)</f>
        <v/>
      </c>
      <c r="O113" s="10">
        <f>IF(M113="","",IF(M113&gt;0,"Win",IF(M113&lt;0,"Loss","Flat")))</f>
        <v/>
      </c>
    </row>
    <row r="114">
      <c r="A114" s="10" t="n">
        <v>109</v>
      </c>
      <c r="B114" s="16" t="n"/>
      <c r="C114" s="5" t="n"/>
      <c r="D114" s="5" t="n"/>
      <c r="E114" s="6" t="n"/>
      <c r="F114" s="6" t="n"/>
      <c r="G114" s="6" t="n"/>
      <c r="H114" s="8" t="n"/>
      <c r="I114" s="7" t="n"/>
      <c r="J114" s="11">
        <f>IF(AND(OR(D114="Long",D114="Short"),N(E114)&gt;0,N(F114)&gt;0,N(G114)&gt;0,E114&lt;&gt;F114),ABS(E114-F114),"")</f>
        <v/>
      </c>
      <c r="K114" s="11">
        <f>IF(J114="","",J114+N(I114)/100*(E114+F114))</f>
        <v/>
      </c>
      <c r="L114" s="11">
        <f>IF(J114="","",IF(D114="Long",G114-E114,E114-G114)-N(I114)/100*(E114+G114))</f>
        <v/>
      </c>
      <c r="M114" s="13">
        <f>IF(J114="","",L114/K114)</f>
        <v/>
      </c>
      <c r="N114" s="14">
        <f>IF(OR(J114="",N(H114)&lt;=0),"",L114*H114)</f>
        <v/>
      </c>
      <c r="O114" s="10">
        <f>IF(M114="","",IF(M114&gt;0,"Win",IF(M114&lt;0,"Loss","Flat")))</f>
        <v/>
      </c>
    </row>
    <row r="115">
      <c r="A115" s="10" t="n">
        <v>110</v>
      </c>
      <c r="B115" s="16" t="n"/>
      <c r="C115" s="5" t="n"/>
      <c r="D115" s="5" t="n"/>
      <c r="E115" s="6" t="n"/>
      <c r="F115" s="6" t="n"/>
      <c r="G115" s="6" t="n"/>
      <c r="H115" s="8" t="n"/>
      <c r="I115" s="7" t="n"/>
      <c r="J115" s="11">
        <f>IF(AND(OR(D115="Long",D115="Short"),N(E115)&gt;0,N(F115)&gt;0,N(G115)&gt;0,E115&lt;&gt;F115),ABS(E115-F115),"")</f>
        <v/>
      </c>
      <c r="K115" s="11">
        <f>IF(J115="","",J115+N(I115)/100*(E115+F115))</f>
        <v/>
      </c>
      <c r="L115" s="11">
        <f>IF(J115="","",IF(D115="Long",G115-E115,E115-G115)-N(I115)/100*(E115+G115))</f>
        <v/>
      </c>
      <c r="M115" s="13">
        <f>IF(J115="","",L115/K115)</f>
        <v/>
      </c>
      <c r="N115" s="14">
        <f>IF(OR(J115="",N(H115)&lt;=0),"",L115*H115)</f>
        <v/>
      </c>
      <c r="O115" s="10">
        <f>IF(M115="","",IF(M115&gt;0,"Win",IF(M115&lt;0,"Loss","Flat")))</f>
        <v/>
      </c>
    </row>
    <row r="116">
      <c r="A116" s="10" t="n">
        <v>111</v>
      </c>
      <c r="B116" s="16" t="n"/>
      <c r="C116" s="5" t="n"/>
      <c r="D116" s="5" t="n"/>
      <c r="E116" s="6" t="n"/>
      <c r="F116" s="6" t="n"/>
      <c r="G116" s="6" t="n"/>
      <c r="H116" s="8" t="n"/>
      <c r="I116" s="7" t="n"/>
      <c r="J116" s="11">
        <f>IF(AND(OR(D116="Long",D116="Short"),N(E116)&gt;0,N(F116)&gt;0,N(G116)&gt;0,E116&lt;&gt;F116),ABS(E116-F116),"")</f>
        <v/>
      </c>
      <c r="K116" s="11">
        <f>IF(J116="","",J116+N(I116)/100*(E116+F116))</f>
        <v/>
      </c>
      <c r="L116" s="11">
        <f>IF(J116="","",IF(D116="Long",G116-E116,E116-G116)-N(I116)/100*(E116+G116))</f>
        <v/>
      </c>
      <c r="M116" s="13">
        <f>IF(J116="","",L116/K116)</f>
        <v/>
      </c>
      <c r="N116" s="14">
        <f>IF(OR(J116="",N(H116)&lt;=0),"",L116*H116)</f>
        <v/>
      </c>
      <c r="O116" s="10">
        <f>IF(M116="","",IF(M116&gt;0,"Win",IF(M116&lt;0,"Loss","Flat")))</f>
        <v/>
      </c>
    </row>
    <row r="117">
      <c r="A117" s="10" t="n">
        <v>112</v>
      </c>
      <c r="B117" s="16" t="n"/>
      <c r="C117" s="5" t="n"/>
      <c r="D117" s="5" t="n"/>
      <c r="E117" s="6" t="n"/>
      <c r="F117" s="6" t="n"/>
      <c r="G117" s="6" t="n"/>
      <c r="H117" s="8" t="n"/>
      <c r="I117" s="7" t="n"/>
      <c r="J117" s="11">
        <f>IF(AND(OR(D117="Long",D117="Short"),N(E117)&gt;0,N(F117)&gt;0,N(G117)&gt;0,E117&lt;&gt;F117),ABS(E117-F117),"")</f>
        <v/>
      </c>
      <c r="K117" s="11">
        <f>IF(J117="","",J117+N(I117)/100*(E117+F117))</f>
        <v/>
      </c>
      <c r="L117" s="11">
        <f>IF(J117="","",IF(D117="Long",G117-E117,E117-G117)-N(I117)/100*(E117+G117))</f>
        <v/>
      </c>
      <c r="M117" s="13">
        <f>IF(J117="","",L117/K117)</f>
        <v/>
      </c>
      <c r="N117" s="14">
        <f>IF(OR(J117="",N(H117)&lt;=0),"",L117*H117)</f>
        <v/>
      </c>
      <c r="O117" s="10">
        <f>IF(M117="","",IF(M117&gt;0,"Win",IF(M117&lt;0,"Loss","Flat")))</f>
        <v/>
      </c>
    </row>
    <row r="118">
      <c r="A118" s="10" t="n">
        <v>113</v>
      </c>
      <c r="B118" s="16" t="n"/>
      <c r="C118" s="5" t="n"/>
      <c r="D118" s="5" t="n"/>
      <c r="E118" s="6" t="n"/>
      <c r="F118" s="6" t="n"/>
      <c r="G118" s="6" t="n"/>
      <c r="H118" s="8" t="n"/>
      <c r="I118" s="7" t="n"/>
      <c r="J118" s="11">
        <f>IF(AND(OR(D118="Long",D118="Short"),N(E118)&gt;0,N(F118)&gt;0,N(G118)&gt;0,E118&lt;&gt;F118),ABS(E118-F118),"")</f>
        <v/>
      </c>
      <c r="K118" s="11">
        <f>IF(J118="","",J118+N(I118)/100*(E118+F118))</f>
        <v/>
      </c>
      <c r="L118" s="11">
        <f>IF(J118="","",IF(D118="Long",G118-E118,E118-G118)-N(I118)/100*(E118+G118))</f>
        <v/>
      </c>
      <c r="M118" s="13">
        <f>IF(J118="","",L118/K118)</f>
        <v/>
      </c>
      <c r="N118" s="14">
        <f>IF(OR(J118="",N(H118)&lt;=0),"",L118*H118)</f>
        <v/>
      </c>
      <c r="O118" s="10">
        <f>IF(M118="","",IF(M118&gt;0,"Win",IF(M118&lt;0,"Loss","Flat")))</f>
        <v/>
      </c>
    </row>
    <row r="119">
      <c r="A119" s="10" t="n">
        <v>114</v>
      </c>
      <c r="B119" s="16" t="n"/>
      <c r="C119" s="5" t="n"/>
      <c r="D119" s="5" t="n"/>
      <c r="E119" s="6" t="n"/>
      <c r="F119" s="6" t="n"/>
      <c r="G119" s="6" t="n"/>
      <c r="H119" s="8" t="n"/>
      <c r="I119" s="7" t="n"/>
      <c r="J119" s="11">
        <f>IF(AND(OR(D119="Long",D119="Short"),N(E119)&gt;0,N(F119)&gt;0,N(G119)&gt;0,E119&lt;&gt;F119),ABS(E119-F119),"")</f>
        <v/>
      </c>
      <c r="K119" s="11">
        <f>IF(J119="","",J119+N(I119)/100*(E119+F119))</f>
        <v/>
      </c>
      <c r="L119" s="11">
        <f>IF(J119="","",IF(D119="Long",G119-E119,E119-G119)-N(I119)/100*(E119+G119))</f>
        <v/>
      </c>
      <c r="M119" s="13">
        <f>IF(J119="","",L119/K119)</f>
        <v/>
      </c>
      <c r="N119" s="14">
        <f>IF(OR(J119="",N(H119)&lt;=0),"",L119*H119)</f>
        <v/>
      </c>
      <c r="O119" s="10">
        <f>IF(M119="","",IF(M119&gt;0,"Win",IF(M119&lt;0,"Loss","Flat")))</f>
        <v/>
      </c>
    </row>
    <row r="120">
      <c r="A120" s="10" t="n">
        <v>115</v>
      </c>
      <c r="B120" s="16" t="n"/>
      <c r="C120" s="5" t="n"/>
      <c r="D120" s="5" t="n"/>
      <c r="E120" s="6" t="n"/>
      <c r="F120" s="6" t="n"/>
      <c r="G120" s="6" t="n"/>
      <c r="H120" s="8" t="n"/>
      <c r="I120" s="7" t="n"/>
      <c r="J120" s="11">
        <f>IF(AND(OR(D120="Long",D120="Short"),N(E120)&gt;0,N(F120)&gt;0,N(G120)&gt;0,E120&lt;&gt;F120),ABS(E120-F120),"")</f>
        <v/>
      </c>
      <c r="K120" s="11">
        <f>IF(J120="","",J120+N(I120)/100*(E120+F120))</f>
        <v/>
      </c>
      <c r="L120" s="11">
        <f>IF(J120="","",IF(D120="Long",G120-E120,E120-G120)-N(I120)/100*(E120+G120))</f>
        <v/>
      </c>
      <c r="M120" s="13">
        <f>IF(J120="","",L120/K120)</f>
        <v/>
      </c>
      <c r="N120" s="14">
        <f>IF(OR(J120="",N(H120)&lt;=0),"",L120*H120)</f>
        <v/>
      </c>
      <c r="O120" s="10">
        <f>IF(M120="","",IF(M120&gt;0,"Win",IF(M120&lt;0,"Loss","Flat")))</f>
        <v/>
      </c>
    </row>
    <row r="121">
      <c r="A121" s="10" t="n">
        <v>116</v>
      </c>
      <c r="B121" s="16" t="n"/>
      <c r="C121" s="5" t="n"/>
      <c r="D121" s="5" t="n"/>
      <c r="E121" s="6" t="n"/>
      <c r="F121" s="6" t="n"/>
      <c r="G121" s="6" t="n"/>
      <c r="H121" s="8" t="n"/>
      <c r="I121" s="7" t="n"/>
      <c r="J121" s="11">
        <f>IF(AND(OR(D121="Long",D121="Short"),N(E121)&gt;0,N(F121)&gt;0,N(G121)&gt;0,E121&lt;&gt;F121),ABS(E121-F121),"")</f>
        <v/>
      </c>
      <c r="K121" s="11">
        <f>IF(J121="","",J121+N(I121)/100*(E121+F121))</f>
        <v/>
      </c>
      <c r="L121" s="11">
        <f>IF(J121="","",IF(D121="Long",G121-E121,E121-G121)-N(I121)/100*(E121+G121))</f>
        <v/>
      </c>
      <c r="M121" s="13">
        <f>IF(J121="","",L121/K121)</f>
        <v/>
      </c>
      <c r="N121" s="14">
        <f>IF(OR(J121="",N(H121)&lt;=0),"",L121*H121)</f>
        <v/>
      </c>
      <c r="O121" s="10">
        <f>IF(M121="","",IF(M121&gt;0,"Win",IF(M121&lt;0,"Loss","Flat")))</f>
        <v/>
      </c>
    </row>
    <row r="122">
      <c r="A122" s="10" t="n">
        <v>117</v>
      </c>
      <c r="B122" s="16" t="n"/>
      <c r="C122" s="5" t="n"/>
      <c r="D122" s="5" t="n"/>
      <c r="E122" s="6" t="n"/>
      <c r="F122" s="6" t="n"/>
      <c r="G122" s="6" t="n"/>
      <c r="H122" s="8" t="n"/>
      <c r="I122" s="7" t="n"/>
      <c r="J122" s="11">
        <f>IF(AND(OR(D122="Long",D122="Short"),N(E122)&gt;0,N(F122)&gt;0,N(G122)&gt;0,E122&lt;&gt;F122),ABS(E122-F122),"")</f>
        <v/>
      </c>
      <c r="K122" s="11">
        <f>IF(J122="","",J122+N(I122)/100*(E122+F122))</f>
        <v/>
      </c>
      <c r="L122" s="11">
        <f>IF(J122="","",IF(D122="Long",G122-E122,E122-G122)-N(I122)/100*(E122+G122))</f>
        <v/>
      </c>
      <c r="M122" s="13">
        <f>IF(J122="","",L122/K122)</f>
        <v/>
      </c>
      <c r="N122" s="14">
        <f>IF(OR(J122="",N(H122)&lt;=0),"",L122*H122)</f>
        <v/>
      </c>
      <c r="O122" s="10">
        <f>IF(M122="","",IF(M122&gt;0,"Win",IF(M122&lt;0,"Loss","Flat")))</f>
        <v/>
      </c>
    </row>
    <row r="123">
      <c r="A123" s="10" t="n">
        <v>118</v>
      </c>
      <c r="B123" s="16" t="n"/>
      <c r="C123" s="5" t="n"/>
      <c r="D123" s="5" t="n"/>
      <c r="E123" s="6" t="n"/>
      <c r="F123" s="6" t="n"/>
      <c r="G123" s="6" t="n"/>
      <c r="H123" s="8" t="n"/>
      <c r="I123" s="7" t="n"/>
      <c r="J123" s="11">
        <f>IF(AND(OR(D123="Long",D123="Short"),N(E123)&gt;0,N(F123)&gt;0,N(G123)&gt;0,E123&lt;&gt;F123),ABS(E123-F123),"")</f>
        <v/>
      </c>
      <c r="K123" s="11">
        <f>IF(J123="","",J123+N(I123)/100*(E123+F123))</f>
        <v/>
      </c>
      <c r="L123" s="11">
        <f>IF(J123="","",IF(D123="Long",G123-E123,E123-G123)-N(I123)/100*(E123+G123))</f>
        <v/>
      </c>
      <c r="M123" s="13">
        <f>IF(J123="","",L123/K123)</f>
        <v/>
      </c>
      <c r="N123" s="14">
        <f>IF(OR(J123="",N(H123)&lt;=0),"",L123*H123)</f>
        <v/>
      </c>
      <c r="O123" s="10">
        <f>IF(M123="","",IF(M123&gt;0,"Win",IF(M123&lt;0,"Loss","Flat")))</f>
        <v/>
      </c>
    </row>
    <row r="124">
      <c r="A124" s="10" t="n">
        <v>119</v>
      </c>
      <c r="B124" s="16" t="n"/>
      <c r="C124" s="5" t="n"/>
      <c r="D124" s="5" t="n"/>
      <c r="E124" s="6" t="n"/>
      <c r="F124" s="6" t="n"/>
      <c r="G124" s="6" t="n"/>
      <c r="H124" s="8" t="n"/>
      <c r="I124" s="7" t="n"/>
      <c r="J124" s="11">
        <f>IF(AND(OR(D124="Long",D124="Short"),N(E124)&gt;0,N(F124)&gt;0,N(G124)&gt;0,E124&lt;&gt;F124),ABS(E124-F124),"")</f>
        <v/>
      </c>
      <c r="K124" s="11">
        <f>IF(J124="","",J124+N(I124)/100*(E124+F124))</f>
        <v/>
      </c>
      <c r="L124" s="11">
        <f>IF(J124="","",IF(D124="Long",G124-E124,E124-G124)-N(I124)/100*(E124+G124))</f>
        <v/>
      </c>
      <c r="M124" s="13">
        <f>IF(J124="","",L124/K124)</f>
        <v/>
      </c>
      <c r="N124" s="14">
        <f>IF(OR(J124="",N(H124)&lt;=0),"",L124*H124)</f>
        <v/>
      </c>
      <c r="O124" s="10">
        <f>IF(M124="","",IF(M124&gt;0,"Win",IF(M124&lt;0,"Loss","Flat")))</f>
        <v/>
      </c>
    </row>
    <row r="125">
      <c r="A125" s="10" t="n">
        <v>120</v>
      </c>
      <c r="B125" s="16" t="n"/>
      <c r="C125" s="5" t="n"/>
      <c r="D125" s="5" t="n"/>
      <c r="E125" s="6" t="n"/>
      <c r="F125" s="6" t="n"/>
      <c r="G125" s="6" t="n"/>
      <c r="H125" s="8" t="n"/>
      <c r="I125" s="7" t="n"/>
      <c r="J125" s="11">
        <f>IF(AND(OR(D125="Long",D125="Short"),N(E125)&gt;0,N(F125)&gt;0,N(G125)&gt;0,E125&lt;&gt;F125),ABS(E125-F125),"")</f>
        <v/>
      </c>
      <c r="K125" s="11">
        <f>IF(J125="","",J125+N(I125)/100*(E125+F125))</f>
        <v/>
      </c>
      <c r="L125" s="11">
        <f>IF(J125="","",IF(D125="Long",G125-E125,E125-G125)-N(I125)/100*(E125+G125))</f>
        <v/>
      </c>
      <c r="M125" s="13">
        <f>IF(J125="","",L125/K125)</f>
        <v/>
      </c>
      <c r="N125" s="14">
        <f>IF(OR(J125="",N(H125)&lt;=0),"",L125*H125)</f>
        <v/>
      </c>
      <c r="O125" s="10">
        <f>IF(M125="","",IF(M125&gt;0,"Win",IF(M125&lt;0,"Loss","Flat")))</f>
        <v/>
      </c>
    </row>
    <row r="126">
      <c r="A126" s="10" t="n">
        <v>121</v>
      </c>
      <c r="B126" s="16" t="n"/>
      <c r="C126" s="5" t="n"/>
      <c r="D126" s="5" t="n"/>
      <c r="E126" s="6" t="n"/>
      <c r="F126" s="6" t="n"/>
      <c r="G126" s="6" t="n"/>
      <c r="H126" s="8" t="n"/>
      <c r="I126" s="7" t="n"/>
      <c r="J126" s="11">
        <f>IF(AND(OR(D126="Long",D126="Short"),N(E126)&gt;0,N(F126)&gt;0,N(G126)&gt;0,E126&lt;&gt;F126),ABS(E126-F126),"")</f>
        <v/>
      </c>
      <c r="K126" s="11">
        <f>IF(J126="","",J126+N(I126)/100*(E126+F126))</f>
        <v/>
      </c>
      <c r="L126" s="11">
        <f>IF(J126="","",IF(D126="Long",G126-E126,E126-G126)-N(I126)/100*(E126+G126))</f>
        <v/>
      </c>
      <c r="M126" s="13">
        <f>IF(J126="","",L126/K126)</f>
        <v/>
      </c>
      <c r="N126" s="14">
        <f>IF(OR(J126="",N(H126)&lt;=0),"",L126*H126)</f>
        <v/>
      </c>
      <c r="O126" s="10">
        <f>IF(M126="","",IF(M126&gt;0,"Win",IF(M126&lt;0,"Loss","Flat")))</f>
        <v/>
      </c>
    </row>
    <row r="127">
      <c r="A127" s="10" t="n">
        <v>122</v>
      </c>
      <c r="B127" s="16" t="n"/>
      <c r="C127" s="5" t="n"/>
      <c r="D127" s="5" t="n"/>
      <c r="E127" s="6" t="n"/>
      <c r="F127" s="6" t="n"/>
      <c r="G127" s="6" t="n"/>
      <c r="H127" s="8" t="n"/>
      <c r="I127" s="7" t="n"/>
      <c r="J127" s="11">
        <f>IF(AND(OR(D127="Long",D127="Short"),N(E127)&gt;0,N(F127)&gt;0,N(G127)&gt;0,E127&lt;&gt;F127),ABS(E127-F127),"")</f>
        <v/>
      </c>
      <c r="K127" s="11">
        <f>IF(J127="","",J127+N(I127)/100*(E127+F127))</f>
        <v/>
      </c>
      <c r="L127" s="11">
        <f>IF(J127="","",IF(D127="Long",G127-E127,E127-G127)-N(I127)/100*(E127+G127))</f>
        <v/>
      </c>
      <c r="M127" s="13">
        <f>IF(J127="","",L127/K127)</f>
        <v/>
      </c>
      <c r="N127" s="14">
        <f>IF(OR(J127="",N(H127)&lt;=0),"",L127*H127)</f>
        <v/>
      </c>
      <c r="O127" s="10">
        <f>IF(M127="","",IF(M127&gt;0,"Win",IF(M127&lt;0,"Loss","Flat")))</f>
        <v/>
      </c>
    </row>
    <row r="128">
      <c r="A128" s="10" t="n">
        <v>123</v>
      </c>
      <c r="B128" s="16" t="n"/>
      <c r="C128" s="5" t="n"/>
      <c r="D128" s="5" t="n"/>
      <c r="E128" s="6" t="n"/>
      <c r="F128" s="6" t="n"/>
      <c r="G128" s="6" t="n"/>
      <c r="H128" s="8" t="n"/>
      <c r="I128" s="7" t="n"/>
      <c r="J128" s="11">
        <f>IF(AND(OR(D128="Long",D128="Short"),N(E128)&gt;0,N(F128)&gt;0,N(G128)&gt;0,E128&lt;&gt;F128),ABS(E128-F128),"")</f>
        <v/>
      </c>
      <c r="K128" s="11">
        <f>IF(J128="","",J128+N(I128)/100*(E128+F128))</f>
        <v/>
      </c>
      <c r="L128" s="11">
        <f>IF(J128="","",IF(D128="Long",G128-E128,E128-G128)-N(I128)/100*(E128+G128))</f>
        <v/>
      </c>
      <c r="M128" s="13">
        <f>IF(J128="","",L128/K128)</f>
        <v/>
      </c>
      <c r="N128" s="14">
        <f>IF(OR(J128="",N(H128)&lt;=0),"",L128*H128)</f>
        <v/>
      </c>
      <c r="O128" s="10">
        <f>IF(M128="","",IF(M128&gt;0,"Win",IF(M128&lt;0,"Loss","Flat")))</f>
        <v/>
      </c>
    </row>
    <row r="129">
      <c r="A129" s="10" t="n">
        <v>124</v>
      </c>
      <c r="B129" s="16" t="n"/>
      <c r="C129" s="5" t="n"/>
      <c r="D129" s="5" t="n"/>
      <c r="E129" s="6" t="n"/>
      <c r="F129" s="6" t="n"/>
      <c r="G129" s="6" t="n"/>
      <c r="H129" s="8" t="n"/>
      <c r="I129" s="7" t="n"/>
      <c r="J129" s="11">
        <f>IF(AND(OR(D129="Long",D129="Short"),N(E129)&gt;0,N(F129)&gt;0,N(G129)&gt;0,E129&lt;&gt;F129),ABS(E129-F129),"")</f>
        <v/>
      </c>
      <c r="K129" s="11">
        <f>IF(J129="","",J129+N(I129)/100*(E129+F129))</f>
        <v/>
      </c>
      <c r="L129" s="11">
        <f>IF(J129="","",IF(D129="Long",G129-E129,E129-G129)-N(I129)/100*(E129+G129))</f>
        <v/>
      </c>
      <c r="M129" s="13">
        <f>IF(J129="","",L129/K129)</f>
        <v/>
      </c>
      <c r="N129" s="14">
        <f>IF(OR(J129="",N(H129)&lt;=0),"",L129*H129)</f>
        <v/>
      </c>
      <c r="O129" s="10">
        <f>IF(M129="","",IF(M129&gt;0,"Win",IF(M129&lt;0,"Loss","Flat")))</f>
        <v/>
      </c>
    </row>
    <row r="130">
      <c r="A130" s="10" t="n">
        <v>125</v>
      </c>
      <c r="B130" s="16" t="n"/>
      <c r="C130" s="5" t="n"/>
      <c r="D130" s="5" t="n"/>
      <c r="E130" s="6" t="n"/>
      <c r="F130" s="6" t="n"/>
      <c r="G130" s="6" t="n"/>
      <c r="H130" s="8" t="n"/>
      <c r="I130" s="7" t="n"/>
      <c r="J130" s="11">
        <f>IF(AND(OR(D130="Long",D130="Short"),N(E130)&gt;0,N(F130)&gt;0,N(G130)&gt;0,E130&lt;&gt;F130),ABS(E130-F130),"")</f>
        <v/>
      </c>
      <c r="K130" s="11">
        <f>IF(J130="","",J130+N(I130)/100*(E130+F130))</f>
        <v/>
      </c>
      <c r="L130" s="11">
        <f>IF(J130="","",IF(D130="Long",G130-E130,E130-G130)-N(I130)/100*(E130+G130))</f>
        <v/>
      </c>
      <c r="M130" s="13">
        <f>IF(J130="","",L130/K130)</f>
        <v/>
      </c>
      <c r="N130" s="14">
        <f>IF(OR(J130="",N(H130)&lt;=0),"",L130*H130)</f>
        <v/>
      </c>
      <c r="O130" s="10">
        <f>IF(M130="","",IF(M130&gt;0,"Win",IF(M130&lt;0,"Loss","Flat")))</f>
        <v/>
      </c>
    </row>
    <row r="131">
      <c r="A131" s="10" t="n">
        <v>126</v>
      </c>
      <c r="B131" s="16" t="n"/>
      <c r="C131" s="5" t="n"/>
      <c r="D131" s="5" t="n"/>
      <c r="E131" s="6" t="n"/>
      <c r="F131" s="6" t="n"/>
      <c r="G131" s="6" t="n"/>
      <c r="H131" s="8" t="n"/>
      <c r="I131" s="7" t="n"/>
      <c r="J131" s="11">
        <f>IF(AND(OR(D131="Long",D131="Short"),N(E131)&gt;0,N(F131)&gt;0,N(G131)&gt;0,E131&lt;&gt;F131),ABS(E131-F131),"")</f>
        <v/>
      </c>
      <c r="K131" s="11">
        <f>IF(J131="","",J131+N(I131)/100*(E131+F131))</f>
        <v/>
      </c>
      <c r="L131" s="11">
        <f>IF(J131="","",IF(D131="Long",G131-E131,E131-G131)-N(I131)/100*(E131+G131))</f>
        <v/>
      </c>
      <c r="M131" s="13">
        <f>IF(J131="","",L131/K131)</f>
        <v/>
      </c>
      <c r="N131" s="14">
        <f>IF(OR(J131="",N(H131)&lt;=0),"",L131*H131)</f>
        <v/>
      </c>
      <c r="O131" s="10">
        <f>IF(M131="","",IF(M131&gt;0,"Win",IF(M131&lt;0,"Loss","Flat")))</f>
        <v/>
      </c>
    </row>
    <row r="132">
      <c r="A132" s="10" t="n">
        <v>127</v>
      </c>
      <c r="B132" s="16" t="n"/>
      <c r="C132" s="5" t="n"/>
      <c r="D132" s="5" t="n"/>
      <c r="E132" s="6" t="n"/>
      <c r="F132" s="6" t="n"/>
      <c r="G132" s="6" t="n"/>
      <c r="H132" s="8" t="n"/>
      <c r="I132" s="7" t="n"/>
      <c r="J132" s="11">
        <f>IF(AND(OR(D132="Long",D132="Short"),N(E132)&gt;0,N(F132)&gt;0,N(G132)&gt;0,E132&lt;&gt;F132),ABS(E132-F132),"")</f>
        <v/>
      </c>
      <c r="K132" s="11">
        <f>IF(J132="","",J132+N(I132)/100*(E132+F132))</f>
        <v/>
      </c>
      <c r="L132" s="11">
        <f>IF(J132="","",IF(D132="Long",G132-E132,E132-G132)-N(I132)/100*(E132+G132))</f>
        <v/>
      </c>
      <c r="M132" s="13">
        <f>IF(J132="","",L132/K132)</f>
        <v/>
      </c>
      <c r="N132" s="14">
        <f>IF(OR(J132="",N(H132)&lt;=0),"",L132*H132)</f>
        <v/>
      </c>
      <c r="O132" s="10">
        <f>IF(M132="","",IF(M132&gt;0,"Win",IF(M132&lt;0,"Loss","Flat")))</f>
        <v/>
      </c>
    </row>
    <row r="133">
      <c r="A133" s="10" t="n">
        <v>128</v>
      </c>
      <c r="B133" s="16" t="n"/>
      <c r="C133" s="5" t="n"/>
      <c r="D133" s="5" t="n"/>
      <c r="E133" s="6" t="n"/>
      <c r="F133" s="6" t="n"/>
      <c r="G133" s="6" t="n"/>
      <c r="H133" s="8" t="n"/>
      <c r="I133" s="7" t="n"/>
      <c r="J133" s="11">
        <f>IF(AND(OR(D133="Long",D133="Short"),N(E133)&gt;0,N(F133)&gt;0,N(G133)&gt;0,E133&lt;&gt;F133),ABS(E133-F133),"")</f>
        <v/>
      </c>
      <c r="K133" s="11">
        <f>IF(J133="","",J133+N(I133)/100*(E133+F133))</f>
        <v/>
      </c>
      <c r="L133" s="11">
        <f>IF(J133="","",IF(D133="Long",G133-E133,E133-G133)-N(I133)/100*(E133+G133))</f>
        <v/>
      </c>
      <c r="M133" s="13">
        <f>IF(J133="","",L133/K133)</f>
        <v/>
      </c>
      <c r="N133" s="14">
        <f>IF(OR(J133="",N(H133)&lt;=0),"",L133*H133)</f>
        <v/>
      </c>
      <c r="O133" s="10">
        <f>IF(M133="","",IF(M133&gt;0,"Win",IF(M133&lt;0,"Loss","Flat")))</f>
        <v/>
      </c>
    </row>
    <row r="134">
      <c r="A134" s="10" t="n">
        <v>129</v>
      </c>
      <c r="B134" s="16" t="n"/>
      <c r="C134" s="5" t="n"/>
      <c r="D134" s="5" t="n"/>
      <c r="E134" s="6" t="n"/>
      <c r="F134" s="6" t="n"/>
      <c r="G134" s="6" t="n"/>
      <c r="H134" s="8" t="n"/>
      <c r="I134" s="7" t="n"/>
      <c r="J134" s="11">
        <f>IF(AND(OR(D134="Long",D134="Short"),N(E134)&gt;0,N(F134)&gt;0,N(G134)&gt;0,E134&lt;&gt;F134),ABS(E134-F134),"")</f>
        <v/>
      </c>
      <c r="K134" s="11">
        <f>IF(J134="","",J134+N(I134)/100*(E134+F134))</f>
        <v/>
      </c>
      <c r="L134" s="11">
        <f>IF(J134="","",IF(D134="Long",G134-E134,E134-G134)-N(I134)/100*(E134+G134))</f>
        <v/>
      </c>
      <c r="M134" s="13">
        <f>IF(J134="","",L134/K134)</f>
        <v/>
      </c>
      <c r="N134" s="14">
        <f>IF(OR(J134="",N(H134)&lt;=0),"",L134*H134)</f>
        <v/>
      </c>
      <c r="O134" s="10">
        <f>IF(M134="","",IF(M134&gt;0,"Win",IF(M134&lt;0,"Loss","Flat")))</f>
        <v/>
      </c>
    </row>
    <row r="135">
      <c r="A135" s="10" t="n">
        <v>130</v>
      </c>
      <c r="B135" s="16" t="n"/>
      <c r="C135" s="5" t="n"/>
      <c r="D135" s="5" t="n"/>
      <c r="E135" s="6" t="n"/>
      <c r="F135" s="6" t="n"/>
      <c r="G135" s="6" t="n"/>
      <c r="H135" s="8" t="n"/>
      <c r="I135" s="7" t="n"/>
      <c r="J135" s="11">
        <f>IF(AND(OR(D135="Long",D135="Short"),N(E135)&gt;0,N(F135)&gt;0,N(G135)&gt;0,E135&lt;&gt;F135),ABS(E135-F135),"")</f>
        <v/>
      </c>
      <c r="K135" s="11">
        <f>IF(J135="","",J135+N(I135)/100*(E135+F135))</f>
        <v/>
      </c>
      <c r="L135" s="11">
        <f>IF(J135="","",IF(D135="Long",G135-E135,E135-G135)-N(I135)/100*(E135+G135))</f>
        <v/>
      </c>
      <c r="M135" s="13">
        <f>IF(J135="","",L135/K135)</f>
        <v/>
      </c>
      <c r="N135" s="14">
        <f>IF(OR(J135="",N(H135)&lt;=0),"",L135*H135)</f>
        <v/>
      </c>
      <c r="O135" s="10">
        <f>IF(M135="","",IF(M135&gt;0,"Win",IF(M135&lt;0,"Loss","Flat")))</f>
        <v/>
      </c>
    </row>
    <row r="136">
      <c r="A136" s="10" t="n">
        <v>131</v>
      </c>
      <c r="B136" s="16" t="n"/>
      <c r="C136" s="5" t="n"/>
      <c r="D136" s="5" t="n"/>
      <c r="E136" s="6" t="n"/>
      <c r="F136" s="6" t="n"/>
      <c r="G136" s="6" t="n"/>
      <c r="H136" s="8" t="n"/>
      <c r="I136" s="7" t="n"/>
      <c r="J136" s="11">
        <f>IF(AND(OR(D136="Long",D136="Short"),N(E136)&gt;0,N(F136)&gt;0,N(G136)&gt;0,E136&lt;&gt;F136),ABS(E136-F136),"")</f>
        <v/>
      </c>
      <c r="K136" s="11">
        <f>IF(J136="","",J136+N(I136)/100*(E136+F136))</f>
        <v/>
      </c>
      <c r="L136" s="11">
        <f>IF(J136="","",IF(D136="Long",G136-E136,E136-G136)-N(I136)/100*(E136+G136))</f>
        <v/>
      </c>
      <c r="M136" s="13">
        <f>IF(J136="","",L136/K136)</f>
        <v/>
      </c>
      <c r="N136" s="14">
        <f>IF(OR(J136="",N(H136)&lt;=0),"",L136*H136)</f>
        <v/>
      </c>
      <c r="O136" s="10">
        <f>IF(M136="","",IF(M136&gt;0,"Win",IF(M136&lt;0,"Loss","Flat")))</f>
        <v/>
      </c>
    </row>
    <row r="137">
      <c r="A137" s="10" t="n">
        <v>132</v>
      </c>
      <c r="B137" s="16" t="n"/>
      <c r="C137" s="5" t="n"/>
      <c r="D137" s="5" t="n"/>
      <c r="E137" s="6" t="n"/>
      <c r="F137" s="6" t="n"/>
      <c r="G137" s="6" t="n"/>
      <c r="H137" s="8" t="n"/>
      <c r="I137" s="7" t="n"/>
      <c r="J137" s="11">
        <f>IF(AND(OR(D137="Long",D137="Short"),N(E137)&gt;0,N(F137)&gt;0,N(G137)&gt;0,E137&lt;&gt;F137),ABS(E137-F137),"")</f>
        <v/>
      </c>
      <c r="K137" s="11">
        <f>IF(J137="","",J137+N(I137)/100*(E137+F137))</f>
        <v/>
      </c>
      <c r="L137" s="11">
        <f>IF(J137="","",IF(D137="Long",G137-E137,E137-G137)-N(I137)/100*(E137+G137))</f>
        <v/>
      </c>
      <c r="M137" s="13">
        <f>IF(J137="","",L137/K137)</f>
        <v/>
      </c>
      <c r="N137" s="14">
        <f>IF(OR(J137="",N(H137)&lt;=0),"",L137*H137)</f>
        <v/>
      </c>
      <c r="O137" s="10">
        <f>IF(M137="","",IF(M137&gt;0,"Win",IF(M137&lt;0,"Loss","Flat")))</f>
        <v/>
      </c>
    </row>
    <row r="138">
      <c r="A138" s="10" t="n">
        <v>133</v>
      </c>
      <c r="B138" s="16" t="n"/>
      <c r="C138" s="5" t="n"/>
      <c r="D138" s="5" t="n"/>
      <c r="E138" s="6" t="n"/>
      <c r="F138" s="6" t="n"/>
      <c r="G138" s="6" t="n"/>
      <c r="H138" s="8" t="n"/>
      <c r="I138" s="7" t="n"/>
      <c r="J138" s="11">
        <f>IF(AND(OR(D138="Long",D138="Short"),N(E138)&gt;0,N(F138)&gt;0,N(G138)&gt;0,E138&lt;&gt;F138),ABS(E138-F138),"")</f>
        <v/>
      </c>
      <c r="K138" s="11">
        <f>IF(J138="","",J138+N(I138)/100*(E138+F138))</f>
        <v/>
      </c>
      <c r="L138" s="11">
        <f>IF(J138="","",IF(D138="Long",G138-E138,E138-G138)-N(I138)/100*(E138+G138))</f>
        <v/>
      </c>
      <c r="M138" s="13">
        <f>IF(J138="","",L138/K138)</f>
        <v/>
      </c>
      <c r="N138" s="14">
        <f>IF(OR(J138="",N(H138)&lt;=0),"",L138*H138)</f>
        <v/>
      </c>
      <c r="O138" s="10">
        <f>IF(M138="","",IF(M138&gt;0,"Win",IF(M138&lt;0,"Loss","Flat")))</f>
        <v/>
      </c>
    </row>
    <row r="139">
      <c r="A139" s="10" t="n">
        <v>134</v>
      </c>
      <c r="B139" s="16" t="n"/>
      <c r="C139" s="5" t="n"/>
      <c r="D139" s="5" t="n"/>
      <c r="E139" s="6" t="n"/>
      <c r="F139" s="6" t="n"/>
      <c r="G139" s="6" t="n"/>
      <c r="H139" s="8" t="n"/>
      <c r="I139" s="7" t="n"/>
      <c r="J139" s="11">
        <f>IF(AND(OR(D139="Long",D139="Short"),N(E139)&gt;0,N(F139)&gt;0,N(G139)&gt;0,E139&lt;&gt;F139),ABS(E139-F139),"")</f>
        <v/>
      </c>
      <c r="K139" s="11">
        <f>IF(J139="","",J139+N(I139)/100*(E139+F139))</f>
        <v/>
      </c>
      <c r="L139" s="11">
        <f>IF(J139="","",IF(D139="Long",G139-E139,E139-G139)-N(I139)/100*(E139+G139))</f>
        <v/>
      </c>
      <c r="M139" s="13">
        <f>IF(J139="","",L139/K139)</f>
        <v/>
      </c>
      <c r="N139" s="14">
        <f>IF(OR(J139="",N(H139)&lt;=0),"",L139*H139)</f>
        <v/>
      </c>
      <c r="O139" s="10">
        <f>IF(M139="","",IF(M139&gt;0,"Win",IF(M139&lt;0,"Loss","Flat")))</f>
        <v/>
      </c>
    </row>
    <row r="140">
      <c r="A140" s="10" t="n">
        <v>135</v>
      </c>
      <c r="B140" s="16" t="n"/>
      <c r="C140" s="5" t="n"/>
      <c r="D140" s="5" t="n"/>
      <c r="E140" s="6" t="n"/>
      <c r="F140" s="6" t="n"/>
      <c r="G140" s="6" t="n"/>
      <c r="H140" s="8" t="n"/>
      <c r="I140" s="7" t="n"/>
      <c r="J140" s="11">
        <f>IF(AND(OR(D140="Long",D140="Short"),N(E140)&gt;0,N(F140)&gt;0,N(G140)&gt;0,E140&lt;&gt;F140),ABS(E140-F140),"")</f>
        <v/>
      </c>
      <c r="K140" s="11">
        <f>IF(J140="","",J140+N(I140)/100*(E140+F140))</f>
        <v/>
      </c>
      <c r="L140" s="11">
        <f>IF(J140="","",IF(D140="Long",G140-E140,E140-G140)-N(I140)/100*(E140+G140))</f>
        <v/>
      </c>
      <c r="M140" s="13">
        <f>IF(J140="","",L140/K140)</f>
        <v/>
      </c>
      <c r="N140" s="14">
        <f>IF(OR(J140="",N(H140)&lt;=0),"",L140*H140)</f>
        <v/>
      </c>
      <c r="O140" s="10">
        <f>IF(M140="","",IF(M140&gt;0,"Win",IF(M140&lt;0,"Loss","Flat")))</f>
        <v/>
      </c>
    </row>
    <row r="141">
      <c r="A141" s="10" t="n">
        <v>136</v>
      </c>
      <c r="B141" s="16" t="n"/>
      <c r="C141" s="5" t="n"/>
      <c r="D141" s="5" t="n"/>
      <c r="E141" s="6" t="n"/>
      <c r="F141" s="6" t="n"/>
      <c r="G141" s="6" t="n"/>
      <c r="H141" s="8" t="n"/>
      <c r="I141" s="7" t="n"/>
      <c r="J141" s="11">
        <f>IF(AND(OR(D141="Long",D141="Short"),N(E141)&gt;0,N(F141)&gt;0,N(G141)&gt;0,E141&lt;&gt;F141),ABS(E141-F141),"")</f>
        <v/>
      </c>
      <c r="K141" s="11">
        <f>IF(J141="","",J141+N(I141)/100*(E141+F141))</f>
        <v/>
      </c>
      <c r="L141" s="11">
        <f>IF(J141="","",IF(D141="Long",G141-E141,E141-G141)-N(I141)/100*(E141+G141))</f>
        <v/>
      </c>
      <c r="M141" s="13">
        <f>IF(J141="","",L141/K141)</f>
        <v/>
      </c>
      <c r="N141" s="14">
        <f>IF(OR(J141="",N(H141)&lt;=0),"",L141*H141)</f>
        <v/>
      </c>
      <c r="O141" s="10">
        <f>IF(M141="","",IF(M141&gt;0,"Win",IF(M141&lt;0,"Loss","Flat")))</f>
        <v/>
      </c>
    </row>
    <row r="142">
      <c r="A142" s="10" t="n">
        <v>137</v>
      </c>
      <c r="B142" s="16" t="n"/>
      <c r="C142" s="5" t="n"/>
      <c r="D142" s="5" t="n"/>
      <c r="E142" s="6" t="n"/>
      <c r="F142" s="6" t="n"/>
      <c r="G142" s="6" t="n"/>
      <c r="H142" s="8" t="n"/>
      <c r="I142" s="7" t="n"/>
      <c r="J142" s="11">
        <f>IF(AND(OR(D142="Long",D142="Short"),N(E142)&gt;0,N(F142)&gt;0,N(G142)&gt;0,E142&lt;&gt;F142),ABS(E142-F142),"")</f>
        <v/>
      </c>
      <c r="K142" s="11">
        <f>IF(J142="","",J142+N(I142)/100*(E142+F142))</f>
        <v/>
      </c>
      <c r="L142" s="11">
        <f>IF(J142="","",IF(D142="Long",G142-E142,E142-G142)-N(I142)/100*(E142+G142))</f>
        <v/>
      </c>
      <c r="M142" s="13">
        <f>IF(J142="","",L142/K142)</f>
        <v/>
      </c>
      <c r="N142" s="14">
        <f>IF(OR(J142="",N(H142)&lt;=0),"",L142*H142)</f>
        <v/>
      </c>
      <c r="O142" s="10">
        <f>IF(M142="","",IF(M142&gt;0,"Win",IF(M142&lt;0,"Loss","Flat")))</f>
        <v/>
      </c>
    </row>
    <row r="143">
      <c r="A143" s="10" t="n">
        <v>138</v>
      </c>
      <c r="B143" s="16" t="n"/>
      <c r="C143" s="5" t="n"/>
      <c r="D143" s="5" t="n"/>
      <c r="E143" s="6" t="n"/>
      <c r="F143" s="6" t="n"/>
      <c r="G143" s="6" t="n"/>
      <c r="H143" s="8" t="n"/>
      <c r="I143" s="7" t="n"/>
      <c r="J143" s="11">
        <f>IF(AND(OR(D143="Long",D143="Short"),N(E143)&gt;0,N(F143)&gt;0,N(G143)&gt;0,E143&lt;&gt;F143),ABS(E143-F143),"")</f>
        <v/>
      </c>
      <c r="K143" s="11">
        <f>IF(J143="","",J143+N(I143)/100*(E143+F143))</f>
        <v/>
      </c>
      <c r="L143" s="11">
        <f>IF(J143="","",IF(D143="Long",G143-E143,E143-G143)-N(I143)/100*(E143+G143))</f>
        <v/>
      </c>
      <c r="M143" s="13">
        <f>IF(J143="","",L143/K143)</f>
        <v/>
      </c>
      <c r="N143" s="14">
        <f>IF(OR(J143="",N(H143)&lt;=0),"",L143*H143)</f>
        <v/>
      </c>
      <c r="O143" s="10">
        <f>IF(M143="","",IF(M143&gt;0,"Win",IF(M143&lt;0,"Loss","Flat")))</f>
        <v/>
      </c>
    </row>
    <row r="144">
      <c r="A144" s="10" t="n">
        <v>139</v>
      </c>
      <c r="B144" s="16" t="n"/>
      <c r="C144" s="5" t="n"/>
      <c r="D144" s="5" t="n"/>
      <c r="E144" s="6" t="n"/>
      <c r="F144" s="6" t="n"/>
      <c r="G144" s="6" t="n"/>
      <c r="H144" s="8" t="n"/>
      <c r="I144" s="7" t="n"/>
      <c r="J144" s="11">
        <f>IF(AND(OR(D144="Long",D144="Short"),N(E144)&gt;0,N(F144)&gt;0,N(G144)&gt;0,E144&lt;&gt;F144),ABS(E144-F144),"")</f>
        <v/>
      </c>
      <c r="K144" s="11">
        <f>IF(J144="","",J144+N(I144)/100*(E144+F144))</f>
        <v/>
      </c>
      <c r="L144" s="11">
        <f>IF(J144="","",IF(D144="Long",G144-E144,E144-G144)-N(I144)/100*(E144+G144))</f>
        <v/>
      </c>
      <c r="M144" s="13">
        <f>IF(J144="","",L144/K144)</f>
        <v/>
      </c>
      <c r="N144" s="14">
        <f>IF(OR(J144="",N(H144)&lt;=0),"",L144*H144)</f>
        <v/>
      </c>
      <c r="O144" s="10">
        <f>IF(M144="","",IF(M144&gt;0,"Win",IF(M144&lt;0,"Loss","Flat")))</f>
        <v/>
      </c>
    </row>
    <row r="145">
      <c r="A145" s="10" t="n">
        <v>140</v>
      </c>
      <c r="B145" s="16" t="n"/>
      <c r="C145" s="5" t="n"/>
      <c r="D145" s="5" t="n"/>
      <c r="E145" s="6" t="n"/>
      <c r="F145" s="6" t="n"/>
      <c r="G145" s="6" t="n"/>
      <c r="H145" s="8" t="n"/>
      <c r="I145" s="7" t="n"/>
      <c r="J145" s="11">
        <f>IF(AND(OR(D145="Long",D145="Short"),N(E145)&gt;0,N(F145)&gt;0,N(G145)&gt;0,E145&lt;&gt;F145),ABS(E145-F145),"")</f>
        <v/>
      </c>
      <c r="K145" s="11">
        <f>IF(J145="","",J145+N(I145)/100*(E145+F145))</f>
        <v/>
      </c>
      <c r="L145" s="11">
        <f>IF(J145="","",IF(D145="Long",G145-E145,E145-G145)-N(I145)/100*(E145+G145))</f>
        <v/>
      </c>
      <c r="M145" s="13">
        <f>IF(J145="","",L145/K145)</f>
        <v/>
      </c>
      <c r="N145" s="14">
        <f>IF(OR(J145="",N(H145)&lt;=0),"",L145*H145)</f>
        <v/>
      </c>
      <c r="O145" s="10">
        <f>IF(M145="","",IF(M145&gt;0,"Win",IF(M145&lt;0,"Loss","Flat")))</f>
        <v/>
      </c>
    </row>
    <row r="146">
      <c r="A146" s="10" t="n">
        <v>141</v>
      </c>
      <c r="B146" s="16" t="n"/>
      <c r="C146" s="5" t="n"/>
      <c r="D146" s="5" t="n"/>
      <c r="E146" s="6" t="n"/>
      <c r="F146" s="6" t="n"/>
      <c r="G146" s="6" t="n"/>
      <c r="H146" s="8" t="n"/>
      <c r="I146" s="7" t="n"/>
      <c r="J146" s="11">
        <f>IF(AND(OR(D146="Long",D146="Short"),N(E146)&gt;0,N(F146)&gt;0,N(G146)&gt;0,E146&lt;&gt;F146),ABS(E146-F146),"")</f>
        <v/>
      </c>
      <c r="K146" s="11">
        <f>IF(J146="","",J146+N(I146)/100*(E146+F146))</f>
        <v/>
      </c>
      <c r="L146" s="11">
        <f>IF(J146="","",IF(D146="Long",G146-E146,E146-G146)-N(I146)/100*(E146+G146))</f>
        <v/>
      </c>
      <c r="M146" s="13">
        <f>IF(J146="","",L146/K146)</f>
        <v/>
      </c>
      <c r="N146" s="14">
        <f>IF(OR(J146="",N(H146)&lt;=0),"",L146*H146)</f>
        <v/>
      </c>
      <c r="O146" s="10">
        <f>IF(M146="","",IF(M146&gt;0,"Win",IF(M146&lt;0,"Loss","Flat")))</f>
        <v/>
      </c>
    </row>
    <row r="147">
      <c r="A147" s="10" t="n">
        <v>142</v>
      </c>
      <c r="B147" s="16" t="n"/>
      <c r="C147" s="5" t="n"/>
      <c r="D147" s="5" t="n"/>
      <c r="E147" s="6" t="n"/>
      <c r="F147" s="6" t="n"/>
      <c r="G147" s="6" t="n"/>
      <c r="H147" s="8" t="n"/>
      <c r="I147" s="7" t="n"/>
      <c r="J147" s="11">
        <f>IF(AND(OR(D147="Long",D147="Short"),N(E147)&gt;0,N(F147)&gt;0,N(G147)&gt;0,E147&lt;&gt;F147),ABS(E147-F147),"")</f>
        <v/>
      </c>
      <c r="K147" s="11">
        <f>IF(J147="","",J147+N(I147)/100*(E147+F147))</f>
        <v/>
      </c>
      <c r="L147" s="11">
        <f>IF(J147="","",IF(D147="Long",G147-E147,E147-G147)-N(I147)/100*(E147+G147))</f>
        <v/>
      </c>
      <c r="M147" s="13">
        <f>IF(J147="","",L147/K147)</f>
        <v/>
      </c>
      <c r="N147" s="14">
        <f>IF(OR(J147="",N(H147)&lt;=0),"",L147*H147)</f>
        <v/>
      </c>
      <c r="O147" s="10">
        <f>IF(M147="","",IF(M147&gt;0,"Win",IF(M147&lt;0,"Loss","Flat")))</f>
        <v/>
      </c>
    </row>
    <row r="148">
      <c r="A148" s="10" t="n">
        <v>143</v>
      </c>
      <c r="B148" s="16" t="n"/>
      <c r="C148" s="5" t="n"/>
      <c r="D148" s="5" t="n"/>
      <c r="E148" s="6" t="n"/>
      <c r="F148" s="6" t="n"/>
      <c r="G148" s="6" t="n"/>
      <c r="H148" s="8" t="n"/>
      <c r="I148" s="7" t="n"/>
      <c r="J148" s="11">
        <f>IF(AND(OR(D148="Long",D148="Short"),N(E148)&gt;0,N(F148)&gt;0,N(G148)&gt;0,E148&lt;&gt;F148),ABS(E148-F148),"")</f>
        <v/>
      </c>
      <c r="K148" s="11">
        <f>IF(J148="","",J148+N(I148)/100*(E148+F148))</f>
        <v/>
      </c>
      <c r="L148" s="11">
        <f>IF(J148="","",IF(D148="Long",G148-E148,E148-G148)-N(I148)/100*(E148+G148))</f>
        <v/>
      </c>
      <c r="M148" s="13">
        <f>IF(J148="","",L148/K148)</f>
        <v/>
      </c>
      <c r="N148" s="14">
        <f>IF(OR(J148="",N(H148)&lt;=0),"",L148*H148)</f>
        <v/>
      </c>
      <c r="O148" s="10">
        <f>IF(M148="","",IF(M148&gt;0,"Win",IF(M148&lt;0,"Loss","Flat")))</f>
        <v/>
      </c>
    </row>
    <row r="149">
      <c r="A149" s="10" t="n">
        <v>144</v>
      </c>
      <c r="B149" s="16" t="n"/>
      <c r="C149" s="5" t="n"/>
      <c r="D149" s="5" t="n"/>
      <c r="E149" s="6" t="n"/>
      <c r="F149" s="6" t="n"/>
      <c r="G149" s="6" t="n"/>
      <c r="H149" s="8" t="n"/>
      <c r="I149" s="7" t="n"/>
      <c r="J149" s="11">
        <f>IF(AND(OR(D149="Long",D149="Short"),N(E149)&gt;0,N(F149)&gt;0,N(G149)&gt;0,E149&lt;&gt;F149),ABS(E149-F149),"")</f>
        <v/>
      </c>
      <c r="K149" s="11">
        <f>IF(J149="","",J149+N(I149)/100*(E149+F149))</f>
        <v/>
      </c>
      <c r="L149" s="11">
        <f>IF(J149="","",IF(D149="Long",G149-E149,E149-G149)-N(I149)/100*(E149+G149))</f>
        <v/>
      </c>
      <c r="M149" s="13">
        <f>IF(J149="","",L149/K149)</f>
        <v/>
      </c>
      <c r="N149" s="14">
        <f>IF(OR(J149="",N(H149)&lt;=0),"",L149*H149)</f>
        <v/>
      </c>
      <c r="O149" s="10">
        <f>IF(M149="","",IF(M149&gt;0,"Win",IF(M149&lt;0,"Loss","Flat")))</f>
        <v/>
      </c>
    </row>
    <row r="150">
      <c r="A150" s="10" t="n">
        <v>145</v>
      </c>
      <c r="B150" s="16" t="n"/>
      <c r="C150" s="5" t="n"/>
      <c r="D150" s="5" t="n"/>
      <c r="E150" s="6" t="n"/>
      <c r="F150" s="6" t="n"/>
      <c r="G150" s="6" t="n"/>
      <c r="H150" s="8" t="n"/>
      <c r="I150" s="7" t="n"/>
      <c r="J150" s="11">
        <f>IF(AND(OR(D150="Long",D150="Short"),N(E150)&gt;0,N(F150)&gt;0,N(G150)&gt;0,E150&lt;&gt;F150),ABS(E150-F150),"")</f>
        <v/>
      </c>
      <c r="K150" s="11">
        <f>IF(J150="","",J150+N(I150)/100*(E150+F150))</f>
        <v/>
      </c>
      <c r="L150" s="11">
        <f>IF(J150="","",IF(D150="Long",G150-E150,E150-G150)-N(I150)/100*(E150+G150))</f>
        <v/>
      </c>
      <c r="M150" s="13">
        <f>IF(J150="","",L150/K150)</f>
        <v/>
      </c>
      <c r="N150" s="14">
        <f>IF(OR(J150="",N(H150)&lt;=0),"",L150*H150)</f>
        <v/>
      </c>
      <c r="O150" s="10">
        <f>IF(M150="","",IF(M150&gt;0,"Win",IF(M150&lt;0,"Loss","Flat")))</f>
        <v/>
      </c>
    </row>
    <row r="151">
      <c r="A151" s="10" t="n">
        <v>146</v>
      </c>
      <c r="B151" s="16" t="n"/>
      <c r="C151" s="5" t="n"/>
      <c r="D151" s="5" t="n"/>
      <c r="E151" s="6" t="n"/>
      <c r="F151" s="6" t="n"/>
      <c r="G151" s="6" t="n"/>
      <c r="H151" s="8" t="n"/>
      <c r="I151" s="7" t="n"/>
      <c r="J151" s="11">
        <f>IF(AND(OR(D151="Long",D151="Short"),N(E151)&gt;0,N(F151)&gt;0,N(G151)&gt;0,E151&lt;&gt;F151),ABS(E151-F151),"")</f>
        <v/>
      </c>
      <c r="K151" s="11">
        <f>IF(J151="","",J151+N(I151)/100*(E151+F151))</f>
        <v/>
      </c>
      <c r="L151" s="11">
        <f>IF(J151="","",IF(D151="Long",G151-E151,E151-G151)-N(I151)/100*(E151+G151))</f>
        <v/>
      </c>
      <c r="M151" s="13">
        <f>IF(J151="","",L151/K151)</f>
        <v/>
      </c>
      <c r="N151" s="14">
        <f>IF(OR(J151="",N(H151)&lt;=0),"",L151*H151)</f>
        <v/>
      </c>
      <c r="O151" s="10">
        <f>IF(M151="","",IF(M151&gt;0,"Win",IF(M151&lt;0,"Loss","Flat")))</f>
        <v/>
      </c>
    </row>
    <row r="152">
      <c r="A152" s="10" t="n">
        <v>147</v>
      </c>
      <c r="B152" s="16" t="n"/>
      <c r="C152" s="5" t="n"/>
      <c r="D152" s="5" t="n"/>
      <c r="E152" s="6" t="n"/>
      <c r="F152" s="6" t="n"/>
      <c r="G152" s="6" t="n"/>
      <c r="H152" s="8" t="n"/>
      <c r="I152" s="7" t="n"/>
      <c r="J152" s="11">
        <f>IF(AND(OR(D152="Long",D152="Short"),N(E152)&gt;0,N(F152)&gt;0,N(G152)&gt;0,E152&lt;&gt;F152),ABS(E152-F152),"")</f>
        <v/>
      </c>
      <c r="K152" s="11">
        <f>IF(J152="","",J152+N(I152)/100*(E152+F152))</f>
        <v/>
      </c>
      <c r="L152" s="11">
        <f>IF(J152="","",IF(D152="Long",G152-E152,E152-G152)-N(I152)/100*(E152+G152))</f>
        <v/>
      </c>
      <c r="M152" s="13">
        <f>IF(J152="","",L152/K152)</f>
        <v/>
      </c>
      <c r="N152" s="14">
        <f>IF(OR(J152="",N(H152)&lt;=0),"",L152*H152)</f>
        <v/>
      </c>
      <c r="O152" s="10">
        <f>IF(M152="","",IF(M152&gt;0,"Win",IF(M152&lt;0,"Loss","Flat")))</f>
        <v/>
      </c>
    </row>
    <row r="153">
      <c r="A153" s="10" t="n">
        <v>148</v>
      </c>
      <c r="B153" s="16" t="n"/>
      <c r="C153" s="5" t="n"/>
      <c r="D153" s="5" t="n"/>
      <c r="E153" s="6" t="n"/>
      <c r="F153" s="6" t="n"/>
      <c r="G153" s="6" t="n"/>
      <c r="H153" s="8" t="n"/>
      <c r="I153" s="7" t="n"/>
      <c r="J153" s="11">
        <f>IF(AND(OR(D153="Long",D153="Short"),N(E153)&gt;0,N(F153)&gt;0,N(G153)&gt;0,E153&lt;&gt;F153),ABS(E153-F153),"")</f>
        <v/>
      </c>
      <c r="K153" s="11">
        <f>IF(J153="","",J153+N(I153)/100*(E153+F153))</f>
        <v/>
      </c>
      <c r="L153" s="11">
        <f>IF(J153="","",IF(D153="Long",G153-E153,E153-G153)-N(I153)/100*(E153+G153))</f>
        <v/>
      </c>
      <c r="M153" s="13">
        <f>IF(J153="","",L153/K153)</f>
        <v/>
      </c>
      <c r="N153" s="14">
        <f>IF(OR(J153="",N(H153)&lt;=0),"",L153*H153)</f>
        <v/>
      </c>
      <c r="O153" s="10">
        <f>IF(M153="","",IF(M153&gt;0,"Win",IF(M153&lt;0,"Loss","Flat")))</f>
        <v/>
      </c>
    </row>
    <row r="154">
      <c r="A154" s="10" t="n">
        <v>149</v>
      </c>
      <c r="B154" s="16" t="n"/>
      <c r="C154" s="5" t="n"/>
      <c r="D154" s="5" t="n"/>
      <c r="E154" s="6" t="n"/>
      <c r="F154" s="6" t="n"/>
      <c r="G154" s="6" t="n"/>
      <c r="H154" s="8" t="n"/>
      <c r="I154" s="7" t="n"/>
      <c r="J154" s="11">
        <f>IF(AND(OR(D154="Long",D154="Short"),N(E154)&gt;0,N(F154)&gt;0,N(G154)&gt;0,E154&lt;&gt;F154),ABS(E154-F154),"")</f>
        <v/>
      </c>
      <c r="K154" s="11">
        <f>IF(J154="","",J154+N(I154)/100*(E154+F154))</f>
        <v/>
      </c>
      <c r="L154" s="11">
        <f>IF(J154="","",IF(D154="Long",G154-E154,E154-G154)-N(I154)/100*(E154+G154))</f>
        <v/>
      </c>
      <c r="M154" s="13">
        <f>IF(J154="","",L154/K154)</f>
        <v/>
      </c>
      <c r="N154" s="14">
        <f>IF(OR(J154="",N(H154)&lt;=0),"",L154*H154)</f>
        <v/>
      </c>
      <c r="O154" s="10">
        <f>IF(M154="","",IF(M154&gt;0,"Win",IF(M154&lt;0,"Loss","Flat")))</f>
        <v/>
      </c>
    </row>
    <row r="155">
      <c r="A155" s="10" t="n">
        <v>150</v>
      </c>
      <c r="B155" s="16" t="n"/>
      <c r="C155" s="5" t="n"/>
      <c r="D155" s="5" t="n"/>
      <c r="E155" s="6" t="n"/>
      <c r="F155" s="6" t="n"/>
      <c r="G155" s="6" t="n"/>
      <c r="H155" s="8" t="n"/>
      <c r="I155" s="7" t="n"/>
      <c r="J155" s="11">
        <f>IF(AND(OR(D155="Long",D155="Short"),N(E155)&gt;0,N(F155)&gt;0,N(G155)&gt;0,E155&lt;&gt;F155),ABS(E155-F155),"")</f>
        <v/>
      </c>
      <c r="K155" s="11">
        <f>IF(J155="","",J155+N(I155)/100*(E155+F155))</f>
        <v/>
      </c>
      <c r="L155" s="11">
        <f>IF(J155="","",IF(D155="Long",G155-E155,E155-G155)-N(I155)/100*(E155+G155))</f>
        <v/>
      </c>
      <c r="M155" s="13">
        <f>IF(J155="","",L155/K155)</f>
        <v/>
      </c>
      <c r="N155" s="14">
        <f>IF(OR(J155="",N(H155)&lt;=0),"",L155*H155)</f>
        <v/>
      </c>
      <c r="O155" s="10">
        <f>IF(M155="","",IF(M155&gt;0,"Win",IF(M155&lt;0,"Loss","Flat")))</f>
        <v/>
      </c>
    </row>
    <row r="156">
      <c r="A156" s="10" t="n">
        <v>151</v>
      </c>
      <c r="B156" s="16" t="n"/>
      <c r="C156" s="5" t="n"/>
      <c r="D156" s="5" t="n"/>
      <c r="E156" s="6" t="n"/>
      <c r="F156" s="6" t="n"/>
      <c r="G156" s="6" t="n"/>
      <c r="H156" s="8" t="n"/>
      <c r="I156" s="7" t="n"/>
      <c r="J156" s="11">
        <f>IF(AND(OR(D156="Long",D156="Short"),N(E156)&gt;0,N(F156)&gt;0,N(G156)&gt;0,E156&lt;&gt;F156),ABS(E156-F156),"")</f>
        <v/>
      </c>
      <c r="K156" s="11">
        <f>IF(J156="","",J156+N(I156)/100*(E156+F156))</f>
        <v/>
      </c>
      <c r="L156" s="11">
        <f>IF(J156="","",IF(D156="Long",G156-E156,E156-G156)-N(I156)/100*(E156+G156))</f>
        <v/>
      </c>
      <c r="M156" s="13">
        <f>IF(J156="","",L156/K156)</f>
        <v/>
      </c>
      <c r="N156" s="14">
        <f>IF(OR(J156="",N(H156)&lt;=0),"",L156*H156)</f>
        <v/>
      </c>
      <c r="O156" s="10">
        <f>IF(M156="","",IF(M156&gt;0,"Win",IF(M156&lt;0,"Loss","Flat")))</f>
        <v/>
      </c>
    </row>
    <row r="157">
      <c r="A157" s="10" t="n">
        <v>152</v>
      </c>
      <c r="B157" s="16" t="n"/>
      <c r="C157" s="5" t="n"/>
      <c r="D157" s="5" t="n"/>
      <c r="E157" s="6" t="n"/>
      <c r="F157" s="6" t="n"/>
      <c r="G157" s="6" t="n"/>
      <c r="H157" s="8" t="n"/>
      <c r="I157" s="7" t="n"/>
      <c r="J157" s="11">
        <f>IF(AND(OR(D157="Long",D157="Short"),N(E157)&gt;0,N(F157)&gt;0,N(G157)&gt;0,E157&lt;&gt;F157),ABS(E157-F157),"")</f>
        <v/>
      </c>
      <c r="K157" s="11">
        <f>IF(J157="","",J157+N(I157)/100*(E157+F157))</f>
        <v/>
      </c>
      <c r="L157" s="11">
        <f>IF(J157="","",IF(D157="Long",G157-E157,E157-G157)-N(I157)/100*(E157+G157))</f>
        <v/>
      </c>
      <c r="M157" s="13">
        <f>IF(J157="","",L157/K157)</f>
        <v/>
      </c>
      <c r="N157" s="14">
        <f>IF(OR(J157="",N(H157)&lt;=0),"",L157*H157)</f>
        <v/>
      </c>
      <c r="O157" s="10">
        <f>IF(M157="","",IF(M157&gt;0,"Win",IF(M157&lt;0,"Loss","Flat")))</f>
        <v/>
      </c>
    </row>
    <row r="158">
      <c r="A158" s="10" t="n">
        <v>153</v>
      </c>
      <c r="B158" s="16" t="n"/>
      <c r="C158" s="5" t="n"/>
      <c r="D158" s="5" t="n"/>
      <c r="E158" s="6" t="n"/>
      <c r="F158" s="6" t="n"/>
      <c r="G158" s="6" t="n"/>
      <c r="H158" s="8" t="n"/>
      <c r="I158" s="7" t="n"/>
      <c r="J158" s="11">
        <f>IF(AND(OR(D158="Long",D158="Short"),N(E158)&gt;0,N(F158)&gt;0,N(G158)&gt;0,E158&lt;&gt;F158),ABS(E158-F158),"")</f>
        <v/>
      </c>
      <c r="K158" s="11">
        <f>IF(J158="","",J158+N(I158)/100*(E158+F158))</f>
        <v/>
      </c>
      <c r="L158" s="11">
        <f>IF(J158="","",IF(D158="Long",G158-E158,E158-G158)-N(I158)/100*(E158+G158))</f>
        <v/>
      </c>
      <c r="M158" s="13">
        <f>IF(J158="","",L158/K158)</f>
        <v/>
      </c>
      <c r="N158" s="14">
        <f>IF(OR(J158="",N(H158)&lt;=0),"",L158*H158)</f>
        <v/>
      </c>
      <c r="O158" s="10">
        <f>IF(M158="","",IF(M158&gt;0,"Win",IF(M158&lt;0,"Loss","Flat")))</f>
        <v/>
      </c>
    </row>
    <row r="159">
      <c r="A159" s="10" t="n">
        <v>154</v>
      </c>
      <c r="B159" s="16" t="n"/>
      <c r="C159" s="5" t="n"/>
      <c r="D159" s="5" t="n"/>
      <c r="E159" s="6" t="n"/>
      <c r="F159" s="6" t="n"/>
      <c r="G159" s="6" t="n"/>
      <c r="H159" s="8" t="n"/>
      <c r="I159" s="7" t="n"/>
      <c r="J159" s="11">
        <f>IF(AND(OR(D159="Long",D159="Short"),N(E159)&gt;0,N(F159)&gt;0,N(G159)&gt;0,E159&lt;&gt;F159),ABS(E159-F159),"")</f>
        <v/>
      </c>
      <c r="K159" s="11">
        <f>IF(J159="","",J159+N(I159)/100*(E159+F159))</f>
        <v/>
      </c>
      <c r="L159" s="11">
        <f>IF(J159="","",IF(D159="Long",G159-E159,E159-G159)-N(I159)/100*(E159+G159))</f>
        <v/>
      </c>
      <c r="M159" s="13">
        <f>IF(J159="","",L159/K159)</f>
        <v/>
      </c>
      <c r="N159" s="14">
        <f>IF(OR(J159="",N(H159)&lt;=0),"",L159*H159)</f>
        <v/>
      </c>
      <c r="O159" s="10">
        <f>IF(M159="","",IF(M159&gt;0,"Win",IF(M159&lt;0,"Loss","Flat")))</f>
        <v/>
      </c>
    </row>
    <row r="160">
      <c r="A160" s="10" t="n">
        <v>155</v>
      </c>
      <c r="B160" s="16" t="n"/>
      <c r="C160" s="5" t="n"/>
      <c r="D160" s="5" t="n"/>
      <c r="E160" s="6" t="n"/>
      <c r="F160" s="6" t="n"/>
      <c r="G160" s="6" t="n"/>
      <c r="H160" s="8" t="n"/>
      <c r="I160" s="7" t="n"/>
      <c r="J160" s="11">
        <f>IF(AND(OR(D160="Long",D160="Short"),N(E160)&gt;0,N(F160)&gt;0,N(G160)&gt;0,E160&lt;&gt;F160),ABS(E160-F160),"")</f>
        <v/>
      </c>
      <c r="K160" s="11">
        <f>IF(J160="","",J160+N(I160)/100*(E160+F160))</f>
        <v/>
      </c>
      <c r="L160" s="11">
        <f>IF(J160="","",IF(D160="Long",G160-E160,E160-G160)-N(I160)/100*(E160+G160))</f>
        <v/>
      </c>
      <c r="M160" s="13">
        <f>IF(J160="","",L160/K160)</f>
        <v/>
      </c>
      <c r="N160" s="14">
        <f>IF(OR(J160="",N(H160)&lt;=0),"",L160*H160)</f>
        <v/>
      </c>
      <c r="O160" s="10">
        <f>IF(M160="","",IF(M160&gt;0,"Win",IF(M160&lt;0,"Loss","Flat")))</f>
        <v/>
      </c>
    </row>
    <row r="161">
      <c r="A161" s="10" t="n">
        <v>156</v>
      </c>
      <c r="B161" s="16" t="n"/>
      <c r="C161" s="5" t="n"/>
      <c r="D161" s="5" t="n"/>
      <c r="E161" s="6" t="n"/>
      <c r="F161" s="6" t="n"/>
      <c r="G161" s="6" t="n"/>
      <c r="H161" s="8" t="n"/>
      <c r="I161" s="7" t="n"/>
      <c r="J161" s="11">
        <f>IF(AND(OR(D161="Long",D161="Short"),N(E161)&gt;0,N(F161)&gt;0,N(G161)&gt;0,E161&lt;&gt;F161),ABS(E161-F161),"")</f>
        <v/>
      </c>
      <c r="K161" s="11">
        <f>IF(J161="","",J161+N(I161)/100*(E161+F161))</f>
        <v/>
      </c>
      <c r="L161" s="11">
        <f>IF(J161="","",IF(D161="Long",G161-E161,E161-G161)-N(I161)/100*(E161+G161))</f>
        <v/>
      </c>
      <c r="M161" s="13">
        <f>IF(J161="","",L161/K161)</f>
        <v/>
      </c>
      <c r="N161" s="14">
        <f>IF(OR(J161="",N(H161)&lt;=0),"",L161*H161)</f>
        <v/>
      </c>
      <c r="O161" s="10">
        <f>IF(M161="","",IF(M161&gt;0,"Win",IF(M161&lt;0,"Loss","Flat")))</f>
        <v/>
      </c>
    </row>
    <row r="162">
      <c r="A162" s="10" t="n">
        <v>157</v>
      </c>
      <c r="B162" s="16" t="n"/>
      <c r="C162" s="5" t="n"/>
      <c r="D162" s="5" t="n"/>
      <c r="E162" s="6" t="n"/>
      <c r="F162" s="6" t="n"/>
      <c r="G162" s="6" t="n"/>
      <c r="H162" s="8" t="n"/>
      <c r="I162" s="7" t="n"/>
      <c r="J162" s="11">
        <f>IF(AND(OR(D162="Long",D162="Short"),N(E162)&gt;0,N(F162)&gt;0,N(G162)&gt;0,E162&lt;&gt;F162),ABS(E162-F162),"")</f>
        <v/>
      </c>
      <c r="K162" s="11">
        <f>IF(J162="","",J162+N(I162)/100*(E162+F162))</f>
        <v/>
      </c>
      <c r="L162" s="11">
        <f>IF(J162="","",IF(D162="Long",G162-E162,E162-G162)-N(I162)/100*(E162+G162))</f>
        <v/>
      </c>
      <c r="M162" s="13">
        <f>IF(J162="","",L162/K162)</f>
        <v/>
      </c>
      <c r="N162" s="14">
        <f>IF(OR(J162="",N(H162)&lt;=0),"",L162*H162)</f>
        <v/>
      </c>
      <c r="O162" s="10">
        <f>IF(M162="","",IF(M162&gt;0,"Win",IF(M162&lt;0,"Loss","Flat")))</f>
        <v/>
      </c>
    </row>
    <row r="163">
      <c r="A163" s="10" t="n">
        <v>158</v>
      </c>
      <c r="B163" s="16" t="n"/>
      <c r="C163" s="5" t="n"/>
      <c r="D163" s="5" t="n"/>
      <c r="E163" s="6" t="n"/>
      <c r="F163" s="6" t="n"/>
      <c r="G163" s="6" t="n"/>
      <c r="H163" s="8" t="n"/>
      <c r="I163" s="7" t="n"/>
      <c r="J163" s="11">
        <f>IF(AND(OR(D163="Long",D163="Short"),N(E163)&gt;0,N(F163)&gt;0,N(G163)&gt;0,E163&lt;&gt;F163),ABS(E163-F163),"")</f>
        <v/>
      </c>
      <c r="K163" s="11">
        <f>IF(J163="","",J163+N(I163)/100*(E163+F163))</f>
        <v/>
      </c>
      <c r="L163" s="11">
        <f>IF(J163="","",IF(D163="Long",G163-E163,E163-G163)-N(I163)/100*(E163+G163))</f>
        <v/>
      </c>
      <c r="M163" s="13">
        <f>IF(J163="","",L163/K163)</f>
        <v/>
      </c>
      <c r="N163" s="14">
        <f>IF(OR(J163="",N(H163)&lt;=0),"",L163*H163)</f>
        <v/>
      </c>
      <c r="O163" s="10">
        <f>IF(M163="","",IF(M163&gt;0,"Win",IF(M163&lt;0,"Loss","Flat")))</f>
        <v/>
      </c>
    </row>
    <row r="164">
      <c r="A164" s="10" t="n">
        <v>159</v>
      </c>
      <c r="B164" s="16" t="n"/>
      <c r="C164" s="5" t="n"/>
      <c r="D164" s="5" t="n"/>
      <c r="E164" s="6" t="n"/>
      <c r="F164" s="6" t="n"/>
      <c r="G164" s="6" t="n"/>
      <c r="H164" s="8" t="n"/>
      <c r="I164" s="7" t="n"/>
      <c r="J164" s="11">
        <f>IF(AND(OR(D164="Long",D164="Short"),N(E164)&gt;0,N(F164)&gt;0,N(G164)&gt;0,E164&lt;&gt;F164),ABS(E164-F164),"")</f>
        <v/>
      </c>
      <c r="K164" s="11">
        <f>IF(J164="","",J164+N(I164)/100*(E164+F164))</f>
        <v/>
      </c>
      <c r="L164" s="11">
        <f>IF(J164="","",IF(D164="Long",G164-E164,E164-G164)-N(I164)/100*(E164+G164))</f>
        <v/>
      </c>
      <c r="M164" s="13">
        <f>IF(J164="","",L164/K164)</f>
        <v/>
      </c>
      <c r="N164" s="14">
        <f>IF(OR(J164="",N(H164)&lt;=0),"",L164*H164)</f>
        <v/>
      </c>
      <c r="O164" s="10">
        <f>IF(M164="","",IF(M164&gt;0,"Win",IF(M164&lt;0,"Loss","Flat")))</f>
        <v/>
      </c>
    </row>
    <row r="165">
      <c r="A165" s="10" t="n">
        <v>160</v>
      </c>
      <c r="B165" s="16" t="n"/>
      <c r="C165" s="5" t="n"/>
      <c r="D165" s="5" t="n"/>
      <c r="E165" s="6" t="n"/>
      <c r="F165" s="6" t="n"/>
      <c r="G165" s="6" t="n"/>
      <c r="H165" s="8" t="n"/>
      <c r="I165" s="7" t="n"/>
      <c r="J165" s="11">
        <f>IF(AND(OR(D165="Long",D165="Short"),N(E165)&gt;0,N(F165)&gt;0,N(G165)&gt;0,E165&lt;&gt;F165),ABS(E165-F165),"")</f>
        <v/>
      </c>
      <c r="K165" s="11">
        <f>IF(J165="","",J165+N(I165)/100*(E165+F165))</f>
        <v/>
      </c>
      <c r="L165" s="11">
        <f>IF(J165="","",IF(D165="Long",G165-E165,E165-G165)-N(I165)/100*(E165+G165))</f>
        <v/>
      </c>
      <c r="M165" s="13">
        <f>IF(J165="","",L165/K165)</f>
        <v/>
      </c>
      <c r="N165" s="14">
        <f>IF(OR(J165="",N(H165)&lt;=0),"",L165*H165)</f>
        <v/>
      </c>
      <c r="O165" s="10">
        <f>IF(M165="","",IF(M165&gt;0,"Win",IF(M165&lt;0,"Loss","Flat")))</f>
        <v/>
      </c>
    </row>
    <row r="166">
      <c r="A166" s="10" t="n">
        <v>161</v>
      </c>
      <c r="B166" s="16" t="n"/>
      <c r="C166" s="5" t="n"/>
      <c r="D166" s="5" t="n"/>
      <c r="E166" s="6" t="n"/>
      <c r="F166" s="6" t="n"/>
      <c r="G166" s="6" t="n"/>
      <c r="H166" s="8" t="n"/>
      <c r="I166" s="7" t="n"/>
      <c r="J166" s="11">
        <f>IF(AND(OR(D166="Long",D166="Short"),N(E166)&gt;0,N(F166)&gt;0,N(G166)&gt;0,E166&lt;&gt;F166),ABS(E166-F166),"")</f>
        <v/>
      </c>
      <c r="K166" s="11">
        <f>IF(J166="","",J166+N(I166)/100*(E166+F166))</f>
        <v/>
      </c>
      <c r="L166" s="11">
        <f>IF(J166="","",IF(D166="Long",G166-E166,E166-G166)-N(I166)/100*(E166+G166))</f>
        <v/>
      </c>
      <c r="M166" s="13">
        <f>IF(J166="","",L166/K166)</f>
        <v/>
      </c>
      <c r="N166" s="14">
        <f>IF(OR(J166="",N(H166)&lt;=0),"",L166*H166)</f>
        <v/>
      </c>
      <c r="O166" s="10">
        <f>IF(M166="","",IF(M166&gt;0,"Win",IF(M166&lt;0,"Loss","Flat")))</f>
        <v/>
      </c>
    </row>
    <row r="167">
      <c r="A167" s="10" t="n">
        <v>162</v>
      </c>
      <c r="B167" s="16" t="n"/>
      <c r="C167" s="5" t="n"/>
      <c r="D167" s="5" t="n"/>
      <c r="E167" s="6" t="n"/>
      <c r="F167" s="6" t="n"/>
      <c r="G167" s="6" t="n"/>
      <c r="H167" s="8" t="n"/>
      <c r="I167" s="7" t="n"/>
      <c r="J167" s="11">
        <f>IF(AND(OR(D167="Long",D167="Short"),N(E167)&gt;0,N(F167)&gt;0,N(G167)&gt;0,E167&lt;&gt;F167),ABS(E167-F167),"")</f>
        <v/>
      </c>
      <c r="K167" s="11">
        <f>IF(J167="","",J167+N(I167)/100*(E167+F167))</f>
        <v/>
      </c>
      <c r="L167" s="11">
        <f>IF(J167="","",IF(D167="Long",G167-E167,E167-G167)-N(I167)/100*(E167+G167))</f>
        <v/>
      </c>
      <c r="M167" s="13">
        <f>IF(J167="","",L167/K167)</f>
        <v/>
      </c>
      <c r="N167" s="14">
        <f>IF(OR(J167="",N(H167)&lt;=0),"",L167*H167)</f>
        <v/>
      </c>
      <c r="O167" s="10">
        <f>IF(M167="","",IF(M167&gt;0,"Win",IF(M167&lt;0,"Loss","Flat")))</f>
        <v/>
      </c>
    </row>
    <row r="168">
      <c r="A168" s="10" t="n">
        <v>163</v>
      </c>
      <c r="B168" s="16" t="n"/>
      <c r="C168" s="5" t="n"/>
      <c r="D168" s="5" t="n"/>
      <c r="E168" s="6" t="n"/>
      <c r="F168" s="6" t="n"/>
      <c r="G168" s="6" t="n"/>
      <c r="H168" s="8" t="n"/>
      <c r="I168" s="7" t="n"/>
      <c r="J168" s="11">
        <f>IF(AND(OR(D168="Long",D168="Short"),N(E168)&gt;0,N(F168)&gt;0,N(G168)&gt;0,E168&lt;&gt;F168),ABS(E168-F168),"")</f>
        <v/>
      </c>
      <c r="K168" s="11">
        <f>IF(J168="","",J168+N(I168)/100*(E168+F168))</f>
        <v/>
      </c>
      <c r="L168" s="11">
        <f>IF(J168="","",IF(D168="Long",G168-E168,E168-G168)-N(I168)/100*(E168+G168))</f>
        <v/>
      </c>
      <c r="M168" s="13">
        <f>IF(J168="","",L168/K168)</f>
        <v/>
      </c>
      <c r="N168" s="14">
        <f>IF(OR(J168="",N(H168)&lt;=0),"",L168*H168)</f>
        <v/>
      </c>
      <c r="O168" s="10">
        <f>IF(M168="","",IF(M168&gt;0,"Win",IF(M168&lt;0,"Loss","Flat")))</f>
        <v/>
      </c>
    </row>
    <row r="169">
      <c r="A169" s="10" t="n">
        <v>164</v>
      </c>
      <c r="B169" s="16" t="n"/>
      <c r="C169" s="5" t="n"/>
      <c r="D169" s="5" t="n"/>
      <c r="E169" s="6" t="n"/>
      <c r="F169" s="6" t="n"/>
      <c r="G169" s="6" t="n"/>
      <c r="H169" s="8" t="n"/>
      <c r="I169" s="7" t="n"/>
      <c r="J169" s="11">
        <f>IF(AND(OR(D169="Long",D169="Short"),N(E169)&gt;0,N(F169)&gt;0,N(G169)&gt;0,E169&lt;&gt;F169),ABS(E169-F169),"")</f>
        <v/>
      </c>
      <c r="K169" s="11">
        <f>IF(J169="","",J169+N(I169)/100*(E169+F169))</f>
        <v/>
      </c>
      <c r="L169" s="11">
        <f>IF(J169="","",IF(D169="Long",G169-E169,E169-G169)-N(I169)/100*(E169+G169))</f>
        <v/>
      </c>
      <c r="M169" s="13">
        <f>IF(J169="","",L169/K169)</f>
        <v/>
      </c>
      <c r="N169" s="14">
        <f>IF(OR(J169="",N(H169)&lt;=0),"",L169*H169)</f>
        <v/>
      </c>
      <c r="O169" s="10">
        <f>IF(M169="","",IF(M169&gt;0,"Win",IF(M169&lt;0,"Loss","Flat")))</f>
        <v/>
      </c>
    </row>
    <row r="170">
      <c r="A170" s="10" t="n">
        <v>165</v>
      </c>
      <c r="B170" s="16" t="n"/>
      <c r="C170" s="5" t="n"/>
      <c r="D170" s="5" t="n"/>
      <c r="E170" s="6" t="n"/>
      <c r="F170" s="6" t="n"/>
      <c r="G170" s="6" t="n"/>
      <c r="H170" s="8" t="n"/>
      <c r="I170" s="7" t="n"/>
      <c r="J170" s="11">
        <f>IF(AND(OR(D170="Long",D170="Short"),N(E170)&gt;0,N(F170)&gt;0,N(G170)&gt;0,E170&lt;&gt;F170),ABS(E170-F170),"")</f>
        <v/>
      </c>
      <c r="K170" s="11">
        <f>IF(J170="","",J170+N(I170)/100*(E170+F170))</f>
        <v/>
      </c>
      <c r="L170" s="11">
        <f>IF(J170="","",IF(D170="Long",G170-E170,E170-G170)-N(I170)/100*(E170+G170))</f>
        <v/>
      </c>
      <c r="M170" s="13">
        <f>IF(J170="","",L170/K170)</f>
        <v/>
      </c>
      <c r="N170" s="14">
        <f>IF(OR(J170="",N(H170)&lt;=0),"",L170*H170)</f>
        <v/>
      </c>
      <c r="O170" s="10">
        <f>IF(M170="","",IF(M170&gt;0,"Win",IF(M170&lt;0,"Loss","Flat")))</f>
        <v/>
      </c>
    </row>
    <row r="171">
      <c r="A171" s="10" t="n">
        <v>166</v>
      </c>
      <c r="B171" s="16" t="n"/>
      <c r="C171" s="5" t="n"/>
      <c r="D171" s="5" t="n"/>
      <c r="E171" s="6" t="n"/>
      <c r="F171" s="6" t="n"/>
      <c r="G171" s="6" t="n"/>
      <c r="H171" s="8" t="n"/>
      <c r="I171" s="7" t="n"/>
      <c r="J171" s="11">
        <f>IF(AND(OR(D171="Long",D171="Short"),N(E171)&gt;0,N(F171)&gt;0,N(G171)&gt;0,E171&lt;&gt;F171),ABS(E171-F171),"")</f>
        <v/>
      </c>
      <c r="K171" s="11">
        <f>IF(J171="","",J171+N(I171)/100*(E171+F171))</f>
        <v/>
      </c>
      <c r="L171" s="11">
        <f>IF(J171="","",IF(D171="Long",G171-E171,E171-G171)-N(I171)/100*(E171+G171))</f>
        <v/>
      </c>
      <c r="M171" s="13">
        <f>IF(J171="","",L171/K171)</f>
        <v/>
      </c>
      <c r="N171" s="14">
        <f>IF(OR(J171="",N(H171)&lt;=0),"",L171*H171)</f>
        <v/>
      </c>
      <c r="O171" s="10">
        <f>IF(M171="","",IF(M171&gt;0,"Win",IF(M171&lt;0,"Loss","Flat")))</f>
        <v/>
      </c>
    </row>
    <row r="172">
      <c r="A172" s="10" t="n">
        <v>167</v>
      </c>
      <c r="B172" s="16" t="n"/>
      <c r="C172" s="5" t="n"/>
      <c r="D172" s="5" t="n"/>
      <c r="E172" s="6" t="n"/>
      <c r="F172" s="6" t="n"/>
      <c r="G172" s="6" t="n"/>
      <c r="H172" s="8" t="n"/>
      <c r="I172" s="7" t="n"/>
      <c r="J172" s="11">
        <f>IF(AND(OR(D172="Long",D172="Short"),N(E172)&gt;0,N(F172)&gt;0,N(G172)&gt;0,E172&lt;&gt;F172),ABS(E172-F172),"")</f>
        <v/>
      </c>
      <c r="K172" s="11">
        <f>IF(J172="","",J172+N(I172)/100*(E172+F172))</f>
        <v/>
      </c>
      <c r="L172" s="11">
        <f>IF(J172="","",IF(D172="Long",G172-E172,E172-G172)-N(I172)/100*(E172+G172))</f>
        <v/>
      </c>
      <c r="M172" s="13">
        <f>IF(J172="","",L172/K172)</f>
        <v/>
      </c>
      <c r="N172" s="14">
        <f>IF(OR(J172="",N(H172)&lt;=0),"",L172*H172)</f>
        <v/>
      </c>
      <c r="O172" s="10">
        <f>IF(M172="","",IF(M172&gt;0,"Win",IF(M172&lt;0,"Loss","Flat")))</f>
        <v/>
      </c>
    </row>
    <row r="173">
      <c r="A173" s="10" t="n">
        <v>168</v>
      </c>
      <c r="B173" s="16" t="n"/>
      <c r="C173" s="5" t="n"/>
      <c r="D173" s="5" t="n"/>
      <c r="E173" s="6" t="n"/>
      <c r="F173" s="6" t="n"/>
      <c r="G173" s="6" t="n"/>
      <c r="H173" s="8" t="n"/>
      <c r="I173" s="7" t="n"/>
      <c r="J173" s="11">
        <f>IF(AND(OR(D173="Long",D173="Short"),N(E173)&gt;0,N(F173)&gt;0,N(G173)&gt;0,E173&lt;&gt;F173),ABS(E173-F173),"")</f>
        <v/>
      </c>
      <c r="K173" s="11">
        <f>IF(J173="","",J173+N(I173)/100*(E173+F173))</f>
        <v/>
      </c>
      <c r="L173" s="11">
        <f>IF(J173="","",IF(D173="Long",G173-E173,E173-G173)-N(I173)/100*(E173+G173))</f>
        <v/>
      </c>
      <c r="M173" s="13">
        <f>IF(J173="","",L173/K173)</f>
        <v/>
      </c>
      <c r="N173" s="14">
        <f>IF(OR(J173="",N(H173)&lt;=0),"",L173*H173)</f>
        <v/>
      </c>
      <c r="O173" s="10">
        <f>IF(M173="","",IF(M173&gt;0,"Win",IF(M173&lt;0,"Loss","Flat")))</f>
        <v/>
      </c>
    </row>
    <row r="174">
      <c r="A174" s="10" t="n">
        <v>169</v>
      </c>
      <c r="B174" s="16" t="n"/>
      <c r="C174" s="5" t="n"/>
      <c r="D174" s="5" t="n"/>
      <c r="E174" s="6" t="n"/>
      <c r="F174" s="6" t="n"/>
      <c r="G174" s="6" t="n"/>
      <c r="H174" s="8" t="n"/>
      <c r="I174" s="7" t="n"/>
      <c r="J174" s="11">
        <f>IF(AND(OR(D174="Long",D174="Short"),N(E174)&gt;0,N(F174)&gt;0,N(G174)&gt;0,E174&lt;&gt;F174),ABS(E174-F174),"")</f>
        <v/>
      </c>
      <c r="K174" s="11">
        <f>IF(J174="","",J174+N(I174)/100*(E174+F174))</f>
        <v/>
      </c>
      <c r="L174" s="11">
        <f>IF(J174="","",IF(D174="Long",G174-E174,E174-G174)-N(I174)/100*(E174+G174))</f>
        <v/>
      </c>
      <c r="M174" s="13">
        <f>IF(J174="","",L174/K174)</f>
        <v/>
      </c>
      <c r="N174" s="14">
        <f>IF(OR(J174="",N(H174)&lt;=0),"",L174*H174)</f>
        <v/>
      </c>
      <c r="O174" s="10">
        <f>IF(M174="","",IF(M174&gt;0,"Win",IF(M174&lt;0,"Loss","Flat")))</f>
        <v/>
      </c>
    </row>
    <row r="175">
      <c r="A175" s="10" t="n">
        <v>170</v>
      </c>
      <c r="B175" s="16" t="n"/>
      <c r="C175" s="5" t="n"/>
      <c r="D175" s="5" t="n"/>
      <c r="E175" s="6" t="n"/>
      <c r="F175" s="6" t="n"/>
      <c r="G175" s="6" t="n"/>
      <c r="H175" s="8" t="n"/>
      <c r="I175" s="7" t="n"/>
      <c r="J175" s="11">
        <f>IF(AND(OR(D175="Long",D175="Short"),N(E175)&gt;0,N(F175)&gt;0,N(G175)&gt;0,E175&lt;&gt;F175),ABS(E175-F175),"")</f>
        <v/>
      </c>
      <c r="K175" s="11">
        <f>IF(J175="","",J175+N(I175)/100*(E175+F175))</f>
        <v/>
      </c>
      <c r="L175" s="11">
        <f>IF(J175="","",IF(D175="Long",G175-E175,E175-G175)-N(I175)/100*(E175+G175))</f>
        <v/>
      </c>
      <c r="M175" s="13">
        <f>IF(J175="","",L175/K175)</f>
        <v/>
      </c>
      <c r="N175" s="14">
        <f>IF(OR(J175="",N(H175)&lt;=0),"",L175*H175)</f>
        <v/>
      </c>
      <c r="O175" s="10">
        <f>IF(M175="","",IF(M175&gt;0,"Win",IF(M175&lt;0,"Loss","Flat")))</f>
        <v/>
      </c>
    </row>
    <row r="176">
      <c r="A176" s="10" t="n">
        <v>171</v>
      </c>
      <c r="B176" s="16" t="n"/>
      <c r="C176" s="5" t="n"/>
      <c r="D176" s="5" t="n"/>
      <c r="E176" s="6" t="n"/>
      <c r="F176" s="6" t="n"/>
      <c r="G176" s="6" t="n"/>
      <c r="H176" s="8" t="n"/>
      <c r="I176" s="7" t="n"/>
      <c r="J176" s="11">
        <f>IF(AND(OR(D176="Long",D176="Short"),N(E176)&gt;0,N(F176)&gt;0,N(G176)&gt;0,E176&lt;&gt;F176),ABS(E176-F176),"")</f>
        <v/>
      </c>
      <c r="K176" s="11">
        <f>IF(J176="","",J176+N(I176)/100*(E176+F176))</f>
        <v/>
      </c>
      <c r="L176" s="11">
        <f>IF(J176="","",IF(D176="Long",G176-E176,E176-G176)-N(I176)/100*(E176+G176))</f>
        <v/>
      </c>
      <c r="M176" s="13">
        <f>IF(J176="","",L176/K176)</f>
        <v/>
      </c>
      <c r="N176" s="14">
        <f>IF(OR(J176="",N(H176)&lt;=0),"",L176*H176)</f>
        <v/>
      </c>
      <c r="O176" s="10">
        <f>IF(M176="","",IF(M176&gt;0,"Win",IF(M176&lt;0,"Loss","Flat")))</f>
        <v/>
      </c>
    </row>
    <row r="177">
      <c r="A177" s="10" t="n">
        <v>172</v>
      </c>
      <c r="B177" s="16" t="n"/>
      <c r="C177" s="5" t="n"/>
      <c r="D177" s="5" t="n"/>
      <c r="E177" s="6" t="n"/>
      <c r="F177" s="6" t="n"/>
      <c r="G177" s="6" t="n"/>
      <c r="H177" s="8" t="n"/>
      <c r="I177" s="7" t="n"/>
      <c r="J177" s="11">
        <f>IF(AND(OR(D177="Long",D177="Short"),N(E177)&gt;0,N(F177)&gt;0,N(G177)&gt;0,E177&lt;&gt;F177),ABS(E177-F177),"")</f>
        <v/>
      </c>
      <c r="K177" s="11">
        <f>IF(J177="","",J177+N(I177)/100*(E177+F177))</f>
        <v/>
      </c>
      <c r="L177" s="11">
        <f>IF(J177="","",IF(D177="Long",G177-E177,E177-G177)-N(I177)/100*(E177+G177))</f>
        <v/>
      </c>
      <c r="M177" s="13">
        <f>IF(J177="","",L177/K177)</f>
        <v/>
      </c>
      <c r="N177" s="14">
        <f>IF(OR(J177="",N(H177)&lt;=0),"",L177*H177)</f>
        <v/>
      </c>
      <c r="O177" s="10">
        <f>IF(M177="","",IF(M177&gt;0,"Win",IF(M177&lt;0,"Loss","Flat")))</f>
        <v/>
      </c>
    </row>
    <row r="178">
      <c r="A178" s="10" t="n">
        <v>173</v>
      </c>
      <c r="B178" s="16" t="n"/>
      <c r="C178" s="5" t="n"/>
      <c r="D178" s="5" t="n"/>
      <c r="E178" s="6" t="n"/>
      <c r="F178" s="6" t="n"/>
      <c r="G178" s="6" t="n"/>
      <c r="H178" s="8" t="n"/>
      <c r="I178" s="7" t="n"/>
      <c r="J178" s="11">
        <f>IF(AND(OR(D178="Long",D178="Short"),N(E178)&gt;0,N(F178)&gt;0,N(G178)&gt;0,E178&lt;&gt;F178),ABS(E178-F178),"")</f>
        <v/>
      </c>
      <c r="K178" s="11">
        <f>IF(J178="","",J178+N(I178)/100*(E178+F178))</f>
        <v/>
      </c>
      <c r="L178" s="11">
        <f>IF(J178="","",IF(D178="Long",G178-E178,E178-G178)-N(I178)/100*(E178+G178))</f>
        <v/>
      </c>
      <c r="M178" s="13">
        <f>IF(J178="","",L178/K178)</f>
        <v/>
      </c>
      <c r="N178" s="14">
        <f>IF(OR(J178="",N(H178)&lt;=0),"",L178*H178)</f>
        <v/>
      </c>
      <c r="O178" s="10">
        <f>IF(M178="","",IF(M178&gt;0,"Win",IF(M178&lt;0,"Loss","Flat")))</f>
        <v/>
      </c>
    </row>
    <row r="179">
      <c r="A179" s="10" t="n">
        <v>174</v>
      </c>
      <c r="B179" s="16" t="n"/>
      <c r="C179" s="5" t="n"/>
      <c r="D179" s="5" t="n"/>
      <c r="E179" s="6" t="n"/>
      <c r="F179" s="6" t="n"/>
      <c r="G179" s="6" t="n"/>
      <c r="H179" s="8" t="n"/>
      <c r="I179" s="7" t="n"/>
      <c r="J179" s="11">
        <f>IF(AND(OR(D179="Long",D179="Short"),N(E179)&gt;0,N(F179)&gt;0,N(G179)&gt;0,E179&lt;&gt;F179),ABS(E179-F179),"")</f>
        <v/>
      </c>
      <c r="K179" s="11">
        <f>IF(J179="","",J179+N(I179)/100*(E179+F179))</f>
        <v/>
      </c>
      <c r="L179" s="11">
        <f>IF(J179="","",IF(D179="Long",G179-E179,E179-G179)-N(I179)/100*(E179+G179))</f>
        <v/>
      </c>
      <c r="M179" s="13">
        <f>IF(J179="","",L179/K179)</f>
        <v/>
      </c>
      <c r="N179" s="14">
        <f>IF(OR(J179="",N(H179)&lt;=0),"",L179*H179)</f>
        <v/>
      </c>
      <c r="O179" s="10">
        <f>IF(M179="","",IF(M179&gt;0,"Win",IF(M179&lt;0,"Loss","Flat")))</f>
        <v/>
      </c>
    </row>
    <row r="180">
      <c r="A180" s="10" t="n">
        <v>175</v>
      </c>
      <c r="B180" s="16" t="n"/>
      <c r="C180" s="5" t="n"/>
      <c r="D180" s="5" t="n"/>
      <c r="E180" s="6" t="n"/>
      <c r="F180" s="6" t="n"/>
      <c r="G180" s="6" t="n"/>
      <c r="H180" s="8" t="n"/>
      <c r="I180" s="7" t="n"/>
      <c r="J180" s="11">
        <f>IF(AND(OR(D180="Long",D180="Short"),N(E180)&gt;0,N(F180)&gt;0,N(G180)&gt;0,E180&lt;&gt;F180),ABS(E180-F180),"")</f>
        <v/>
      </c>
      <c r="K180" s="11">
        <f>IF(J180="","",J180+N(I180)/100*(E180+F180))</f>
        <v/>
      </c>
      <c r="L180" s="11">
        <f>IF(J180="","",IF(D180="Long",G180-E180,E180-G180)-N(I180)/100*(E180+G180))</f>
        <v/>
      </c>
      <c r="M180" s="13">
        <f>IF(J180="","",L180/K180)</f>
        <v/>
      </c>
      <c r="N180" s="14">
        <f>IF(OR(J180="",N(H180)&lt;=0),"",L180*H180)</f>
        <v/>
      </c>
      <c r="O180" s="10">
        <f>IF(M180="","",IF(M180&gt;0,"Win",IF(M180&lt;0,"Loss","Flat")))</f>
        <v/>
      </c>
    </row>
    <row r="181">
      <c r="A181" s="10" t="n">
        <v>176</v>
      </c>
      <c r="B181" s="16" t="n"/>
      <c r="C181" s="5" t="n"/>
      <c r="D181" s="5" t="n"/>
      <c r="E181" s="6" t="n"/>
      <c r="F181" s="6" t="n"/>
      <c r="G181" s="6" t="n"/>
      <c r="H181" s="8" t="n"/>
      <c r="I181" s="7" t="n"/>
      <c r="J181" s="11">
        <f>IF(AND(OR(D181="Long",D181="Short"),N(E181)&gt;0,N(F181)&gt;0,N(G181)&gt;0,E181&lt;&gt;F181),ABS(E181-F181),"")</f>
        <v/>
      </c>
      <c r="K181" s="11">
        <f>IF(J181="","",J181+N(I181)/100*(E181+F181))</f>
        <v/>
      </c>
      <c r="L181" s="11">
        <f>IF(J181="","",IF(D181="Long",G181-E181,E181-G181)-N(I181)/100*(E181+G181))</f>
        <v/>
      </c>
      <c r="M181" s="13">
        <f>IF(J181="","",L181/K181)</f>
        <v/>
      </c>
      <c r="N181" s="14">
        <f>IF(OR(J181="",N(H181)&lt;=0),"",L181*H181)</f>
        <v/>
      </c>
      <c r="O181" s="10">
        <f>IF(M181="","",IF(M181&gt;0,"Win",IF(M181&lt;0,"Loss","Flat")))</f>
        <v/>
      </c>
    </row>
    <row r="182">
      <c r="A182" s="10" t="n">
        <v>177</v>
      </c>
      <c r="B182" s="16" t="n"/>
      <c r="C182" s="5" t="n"/>
      <c r="D182" s="5" t="n"/>
      <c r="E182" s="6" t="n"/>
      <c r="F182" s="6" t="n"/>
      <c r="G182" s="6" t="n"/>
      <c r="H182" s="8" t="n"/>
      <c r="I182" s="7" t="n"/>
      <c r="J182" s="11">
        <f>IF(AND(OR(D182="Long",D182="Short"),N(E182)&gt;0,N(F182)&gt;0,N(G182)&gt;0,E182&lt;&gt;F182),ABS(E182-F182),"")</f>
        <v/>
      </c>
      <c r="K182" s="11">
        <f>IF(J182="","",J182+N(I182)/100*(E182+F182))</f>
        <v/>
      </c>
      <c r="L182" s="11">
        <f>IF(J182="","",IF(D182="Long",G182-E182,E182-G182)-N(I182)/100*(E182+G182))</f>
        <v/>
      </c>
      <c r="M182" s="13">
        <f>IF(J182="","",L182/K182)</f>
        <v/>
      </c>
      <c r="N182" s="14">
        <f>IF(OR(J182="",N(H182)&lt;=0),"",L182*H182)</f>
        <v/>
      </c>
      <c r="O182" s="10">
        <f>IF(M182="","",IF(M182&gt;0,"Win",IF(M182&lt;0,"Loss","Flat")))</f>
        <v/>
      </c>
    </row>
    <row r="183">
      <c r="A183" s="10" t="n">
        <v>178</v>
      </c>
      <c r="B183" s="16" t="n"/>
      <c r="C183" s="5" t="n"/>
      <c r="D183" s="5" t="n"/>
      <c r="E183" s="6" t="n"/>
      <c r="F183" s="6" t="n"/>
      <c r="G183" s="6" t="n"/>
      <c r="H183" s="8" t="n"/>
      <c r="I183" s="7" t="n"/>
      <c r="J183" s="11">
        <f>IF(AND(OR(D183="Long",D183="Short"),N(E183)&gt;0,N(F183)&gt;0,N(G183)&gt;0,E183&lt;&gt;F183),ABS(E183-F183),"")</f>
        <v/>
      </c>
      <c r="K183" s="11">
        <f>IF(J183="","",J183+N(I183)/100*(E183+F183))</f>
        <v/>
      </c>
      <c r="L183" s="11">
        <f>IF(J183="","",IF(D183="Long",G183-E183,E183-G183)-N(I183)/100*(E183+G183))</f>
        <v/>
      </c>
      <c r="M183" s="13">
        <f>IF(J183="","",L183/K183)</f>
        <v/>
      </c>
      <c r="N183" s="14">
        <f>IF(OR(J183="",N(H183)&lt;=0),"",L183*H183)</f>
        <v/>
      </c>
      <c r="O183" s="10">
        <f>IF(M183="","",IF(M183&gt;0,"Win",IF(M183&lt;0,"Loss","Flat")))</f>
        <v/>
      </c>
    </row>
    <row r="184">
      <c r="A184" s="10" t="n">
        <v>179</v>
      </c>
      <c r="B184" s="16" t="n"/>
      <c r="C184" s="5" t="n"/>
      <c r="D184" s="5" t="n"/>
      <c r="E184" s="6" t="n"/>
      <c r="F184" s="6" t="n"/>
      <c r="G184" s="6" t="n"/>
      <c r="H184" s="8" t="n"/>
      <c r="I184" s="7" t="n"/>
      <c r="J184" s="11">
        <f>IF(AND(OR(D184="Long",D184="Short"),N(E184)&gt;0,N(F184)&gt;0,N(G184)&gt;0,E184&lt;&gt;F184),ABS(E184-F184),"")</f>
        <v/>
      </c>
      <c r="K184" s="11">
        <f>IF(J184="","",J184+N(I184)/100*(E184+F184))</f>
        <v/>
      </c>
      <c r="L184" s="11">
        <f>IF(J184="","",IF(D184="Long",G184-E184,E184-G184)-N(I184)/100*(E184+G184))</f>
        <v/>
      </c>
      <c r="M184" s="13">
        <f>IF(J184="","",L184/K184)</f>
        <v/>
      </c>
      <c r="N184" s="14">
        <f>IF(OR(J184="",N(H184)&lt;=0),"",L184*H184)</f>
        <v/>
      </c>
      <c r="O184" s="10">
        <f>IF(M184="","",IF(M184&gt;0,"Win",IF(M184&lt;0,"Loss","Flat")))</f>
        <v/>
      </c>
    </row>
    <row r="185">
      <c r="A185" s="10" t="n">
        <v>180</v>
      </c>
      <c r="B185" s="16" t="n"/>
      <c r="C185" s="5" t="n"/>
      <c r="D185" s="5" t="n"/>
      <c r="E185" s="6" t="n"/>
      <c r="F185" s="6" t="n"/>
      <c r="G185" s="6" t="n"/>
      <c r="H185" s="8" t="n"/>
      <c r="I185" s="7" t="n"/>
      <c r="J185" s="11">
        <f>IF(AND(OR(D185="Long",D185="Short"),N(E185)&gt;0,N(F185)&gt;0,N(G185)&gt;0,E185&lt;&gt;F185),ABS(E185-F185),"")</f>
        <v/>
      </c>
      <c r="K185" s="11">
        <f>IF(J185="","",J185+N(I185)/100*(E185+F185))</f>
        <v/>
      </c>
      <c r="L185" s="11">
        <f>IF(J185="","",IF(D185="Long",G185-E185,E185-G185)-N(I185)/100*(E185+G185))</f>
        <v/>
      </c>
      <c r="M185" s="13">
        <f>IF(J185="","",L185/K185)</f>
        <v/>
      </c>
      <c r="N185" s="14">
        <f>IF(OR(J185="",N(H185)&lt;=0),"",L185*H185)</f>
        <v/>
      </c>
      <c r="O185" s="10">
        <f>IF(M185="","",IF(M185&gt;0,"Win",IF(M185&lt;0,"Loss","Flat")))</f>
        <v/>
      </c>
    </row>
    <row r="186">
      <c r="A186" s="10" t="n">
        <v>181</v>
      </c>
      <c r="B186" s="16" t="n"/>
      <c r="C186" s="5" t="n"/>
      <c r="D186" s="5" t="n"/>
      <c r="E186" s="6" t="n"/>
      <c r="F186" s="6" t="n"/>
      <c r="G186" s="6" t="n"/>
      <c r="H186" s="8" t="n"/>
      <c r="I186" s="7" t="n"/>
      <c r="J186" s="11">
        <f>IF(AND(OR(D186="Long",D186="Short"),N(E186)&gt;0,N(F186)&gt;0,N(G186)&gt;0,E186&lt;&gt;F186),ABS(E186-F186),"")</f>
        <v/>
      </c>
      <c r="K186" s="11">
        <f>IF(J186="","",J186+N(I186)/100*(E186+F186))</f>
        <v/>
      </c>
      <c r="L186" s="11">
        <f>IF(J186="","",IF(D186="Long",G186-E186,E186-G186)-N(I186)/100*(E186+G186))</f>
        <v/>
      </c>
      <c r="M186" s="13">
        <f>IF(J186="","",L186/K186)</f>
        <v/>
      </c>
      <c r="N186" s="14">
        <f>IF(OR(J186="",N(H186)&lt;=0),"",L186*H186)</f>
        <v/>
      </c>
      <c r="O186" s="10">
        <f>IF(M186="","",IF(M186&gt;0,"Win",IF(M186&lt;0,"Loss","Flat")))</f>
        <v/>
      </c>
    </row>
    <row r="187">
      <c r="A187" s="10" t="n">
        <v>182</v>
      </c>
      <c r="B187" s="16" t="n"/>
      <c r="C187" s="5" t="n"/>
      <c r="D187" s="5" t="n"/>
      <c r="E187" s="6" t="n"/>
      <c r="F187" s="6" t="n"/>
      <c r="G187" s="6" t="n"/>
      <c r="H187" s="8" t="n"/>
      <c r="I187" s="7" t="n"/>
      <c r="J187" s="11">
        <f>IF(AND(OR(D187="Long",D187="Short"),N(E187)&gt;0,N(F187)&gt;0,N(G187)&gt;0,E187&lt;&gt;F187),ABS(E187-F187),"")</f>
        <v/>
      </c>
      <c r="K187" s="11">
        <f>IF(J187="","",J187+N(I187)/100*(E187+F187))</f>
        <v/>
      </c>
      <c r="L187" s="11">
        <f>IF(J187="","",IF(D187="Long",G187-E187,E187-G187)-N(I187)/100*(E187+G187))</f>
        <v/>
      </c>
      <c r="M187" s="13">
        <f>IF(J187="","",L187/K187)</f>
        <v/>
      </c>
      <c r="N187" s="14">
        <f>IF(OR(J187="",N(H187)&lt;=0),"",L187*H187)</f>
        <v/>
      </c>
      <c r="O187" s="10">
        <f>IF(M187="","",IF(M187&gt;0,"Win",IF(M187&lt;0,"Loss","Flat")))</f>
        <v/>
      </c>
    </row>
    <row r="188">
      <c r="A188" s="10" t="n">
        <v>183</v>
      </c>
      <c r="B188" s="16" t="n"/>
      <c r="C188" s="5" t="n"/>
      <c r="D188" s="5" t="n"/>
      <c r="E188" s="6" t="n"/>
      <c r="F188" s="6" t="n"/>
      <c r="G188" s="6" t="n"/>
      <c r="H188" s="8" t="n"/>
      <c r="I188" s="7" t="n"/>
      <c r="J188" s="11">
        <f>IF(AND(OR(D188="Long",D188="Short"),N(E188)&gt;0,N(F188)&gt;0,N(G188)&gt;0,E188&lt;&gt;F188),ABS(E188-F188),"")</f>
        <v/>
      </c>
      <c r="K188" s="11">
        <f>IF(J188="","",J188+N(I188)/100*(E188+F188))</f>
        <v/>
      </c>
      <c r="L188" s="11">
        <f>IF(J188="","",IF(D188="Long",G188-E188,E188-G188)-N(I188)/100*(E188+G188))</f>
        <v/>
      </c>
      <c r="M188" s="13">
        <f>IF(J188="","",L188/K188)</f>
        <v/>
      </c>
      <c r="N188" s="14">
        <f>IF(OR(J188="",N(H188)&lt;=0),"",L188*H188)</f>
        <v/>
      </c>
      <c r="O188" s="10">
        <f>IF(M188="","",IF(M188&gt;0,"Win",IF(M188&lt;0,"Loss","Flat")))</f>
        <v/>
      </c>
    </row>
    <row r="189">
      <c r="A189" s="10" t="n">
        <v>184</v>
      </c>
      <c r="B189" s="16" t="n"/>
      <c r="C189" s="5" t="n"/>
      <c r="D189" s="5" t="n"/>
      <c r="E189" s="6" t="n"/>
      <c r="F189" s="6" t="n"/>
      <c r="G189" s="6" t="n"/>
      <c r="H189" s="8" t="n"/>
      <c r="I189" s="7" t="n"/>
      <c r="J189" s="11">
        <f>IF(AND(OR(D189="Long",D189="Short"),N(E189)&gt;0,N(F189)&gt;0,N(G189)&gt;0,E189&lt;&gt;F189),ABS(E189-F189),"")</f>
        <v/>
      </c>
      <c r="K189" s="11">
        <f>IF(J189="","",J189+N(I189)/100*(E189+F189))</f>
        <v/>
      </c>
      <c r="L189" s="11">
        <f>IF(J189="","",IF(D189="Long",G189-E189,E189-G189)-N(I189)/100*(E189+G189))</f>
        <v/>
      </c>
      <c r="M189" s="13">
        <f>IF(J189="","",L189/K189)</f>
        <v/>
      </c>
      <c r="N189" s="14">
        <f>IF(OR(J189="",N(H189)&lt;=0),"",L189*H189)</f>
        <v/>
      </c>
      <c r="O189" s="10">
        <f>IF(M189="","",IF(M189&gt;0,"Win",IF(M189&lt;0,"Loss","Flat")))</f>
        <v/>
      </c>
    </row>
    <row r="190">
      <c r="A190" s="10" t="n">
        <v>185</v>
      </c>
      <c r="B190" s="16" t="n"/>
      <c r="C190" s="5" t="n"/>
      <c r="D190" s="5" t="n"/>
      <c r="E190" s="6" t="n"/>
      <c r="F190" s="6" t="n"/>
      <c r="G190" s="6" t="n"/>
      <c r="H190" s="8" t="n"/>
      <c r="I190" s="7" t="n"/>
      <c r="J190" s="11">
        <f>IF(AND(OR(D190="Long",D190="Short"),N(E190)&gt;0,N(F190)&gt;0,N(G190)&gt;0,E190&lt;&gt;F190),ABS(E190-F190),"")</f>
        <v/>
      </c>
      <c r="K190" s="11">
        <f>IF(J190="","",J190+N(I190)/100*(E190+F190))</f>
        <v/>
      </c>
      <c r="L190" s="11">
        <f>IF(J190="","",IF(D190="Long",G190-E190,E190-G190)-N(I190)/100*(E190+G190))</f>
        <v/>
      </c>
      <c r="M190" s="13">
        <f>IF(J190="","",L190/K190)</f>
        <v/>
      </c>
      <c r="N190" s="14">
        <f>IF(OR(J190="",N(H190)&lt;=0),"",L190*H190)</f>
        <v/>
      </c>
      <c r="O190" s="10">
        <f>IF(M190="","",IF(M190&gt;0,"Win",IF(M190&lt;0,"Loss","Flat")))</f>
        <v/>
      </c>
    </row>
    <row r="191">
      <c r="A191" s="10" t="n">
        <v>186</v>
      </c>
      <c r="B191" s="16" t="n"/>
      <c r="C191" s="5" t="n"/>
      <c r="D191" s="5" t="n"/>
      <c r="E191" s="6" t="n"/>
      <c r="F191" s="6" t="n"/>
      <c r="G191" s="6" t="n"/>
      <c r="H191" s="8" t="n"/>
      <c r="I191" s="7" t="n"/>
      <c r="J191" s="11">
        <f>IF(AND(OR(D191="Long",D191="Short"),N(E191)&gt;0,N(F191)&gt;0,N(G191)&gt;0,E191&lt;&gt;F191),ABS(E191-F191),"")</f>
        <v/>
      </c>
      <c r="K191" s="11">
        <f>IF(J191="","",J191+N(I191)/100*(E191+F191))</f>
        <v/>
      </c>
      <c r="L191" s="11">
        <f>IF(J191="","",IF(D191="Long",G191-E191,E191-G191)-N(I191)/100*(E191+G191))</f>
        <v/>
      </c>
      <c r="M191" s="13">
        <f>IF(J191="","",L191/K191)</f>
        <v/>
      </c>
      <c r="N191" s="14">
        <f>IF(OR(J191="",N(H191)&lt;=0),"",L191*H191)</f>
        <v/>
      </c>
      <c r="O191" s="10">
        <f>IF(M191="","",IF(M191&gt;0,"Win",IF(M191&lt;0,"Loss","Flat")))</f>
        <v/>
      </c>
    </row>
    <row r="192">
      <c r="A192" s="10" t="n">
        <v>187</v>
      </c>
      <c r="B192" s="16" t="n"/>
      <c r="C192" s="5" t="n"/>
      <c r="D192" s="5" t="n"/>
      <c r="E192" s="6" t="n"/>
      <c r="F192" s="6" t="n"/>
      <c r="G192" s="6" t="n"/>
      <c r="H192" s="8" t="n"/>
      <c r="I192" s="7" t="n"/>
      <c r="J192" s="11">
        <f>IF(AND(OR(D192="Long",D192="Short"),N(E192)&gt;0,N(F192)&gt;0,N(G192)&gt;0,E192&lt;&gt;F192),ABS(E192-F192),"")</f>
        <v/>
      </c>
      <c r="K192" s="11">
        <f>IF(J192="","",J192+N(I192)/100*(E192+F192))</f>
        <v/>
      </c>
      <c r="L192" s="11">
        <f>IF(J192="","",IF(D192="Long",G192-E192,E192-G192)-N(I192)/100*(E192+G192))</f>
        <v/>
      </c>
      <c r="M192" s="13">
        <f>IF(J192="","",L192/K192)</f>
        <v/>
      </c>
      <c r="N192" s="14">
        <f>IF(OR(J192="",N(H192)&lt;=0),"",L192*H192)</f>
        <v/>
      </c>
      <c r="O192" s="10">
        <f>IF(M192="","",IF(M192&gt;0,"Win",IF(M192&lt;0,"Loss","Flat")))</f>
        <v/>
      </c>
    </row>
    <row r="193">
      <c r="A193" s="10" t="n">
        <v>188</v>
      </c>
      <c r="B193" s="16" t="n"/>
      <c r="C193" s="5" t="n"/>
      <c r="D193" s="5" t="n"/>
      <c r="E193" s="6" t="n"/>
      <c r="F193" s="6" t="n"/>
      <c r="G193" s="6" t="n"/>
      <c r="H193" s="8" t="n"/>
      <c r="I193" s="7" t="n"/>
      <c r="J193" s="11">
        <f>IF(AND(OR(D193="Long",D193="Short"),N(E193)&gt;0,N(F193)&gt;0,N(G193)&gt;0,E193&lt;&gt;F193),ABS(E193-F193),"")</f>
        <v/>
      </c>
      <c r="K193" s="11">
        <f>IF(J193="","",J193+N(I193)/100*(E193+F193))</f>
        <v/>
      </c>
      <c r="L193" s="11">
        <f>IF(J193="","",IF(D193="Long",G193-E193,E193-G193)-N(I193)/100*(E193+G193))</f>
        <v/>
      </c>
      <c r="M193" s="13">
        <f>IF(J193="","",L193/K193)</f>
        <v/>
      </c>
      <c r="N193" s="14">
        <f>IF(OR(J193="",N(H193)&lt;=0),"",L193*H193)</f>
        <v/>
      </c>
      <c r="O193" s="10">
        <f>IF(M193="","",IF(M193&gt;0,"Win",IF(M193&lt;0,"Loss","Flat")))</f>
        <v/>
      </c>
    </row>
    <row r="194">
      <c r="A194" s="10" t="n">
        <v>189</v>
      </c>
      <c r="B194" s="16" t="n"/>
      <c r="C194" s="5" t="n"/>
      <c r="D194" s="5" t="n"/>
      <c r="E194" s="6" t="n"/>
      <c r="F194" s="6" t="n"/>
      <c r="G194" s="6" t="n"/>
      <c r="H194" s="8" t="n"/>
      <c r="I194" s="7" t="n"/>
      <c r="J194" s="11">
        <f>IF(AND(OR(D194="Long",D194="Short"),N(E194)&gt;0,N(F194)&gt;0,N(G194)&gt;0,E194&lt;&gt;F194),ABS(E194-F194),"")</f>
        <v/>
      </c>
      <c r="K194" s="11">
        <f>IF(J194="","",J194+N(I194)/100*(E194+F194))</f>
        <v/>
      </c>
      <c r="L194" s="11">
        <f>IF(J194="","",IF(D194="Long",G194-E194,E194-G194)-N(I194)/100*(E194+G194))</f>
        <v/>
      </c>
      <c r="M194" s="13">
        <f>IF(J194="","",L194/K194)</f>
        <v/>
      </c>
      <c r="N194" s="14">
        <f>IF(OR(J194="",N(H194)&lt;=0),"",L194*H194)</f>
        <v/>
      </c>
      <c r="O194" s="10">
        <f>IF(M194="","",IF(M194&gt;0,"Win",IF(M194&lt;0,"Loss","Flat")))</f>
        <v/>
      </c>
    </row>
    <row r="195">
      <c r="A195" s="10" t="n">
        <v>190</v>
      </c>
      <c r="B195" s="16" t="n"/>
      <c r="C195" s="5" t="n"/>
      <c r="D195" s="5" t="n"/>
      <c r="E195" s="6" t="n"/>
      <c r="F195" s="6" t="n"/>
      <c r="G195" s="6" t="n"/>
      <c r="H195" s="8" t="n"/>
      <c r="I195" s="7" t="n"/>
      <c r="J195" s="11">
        <f>IF(AND(OR(D195="Long",D195="Short"),N(E195)&gt;0,N(F195)&gt;0,N(G195)&gt;0,E195&lt;&gt;F195),ABS(E195-F195),"")</f>
        <v/>
      </c>
      <c r="K195" s="11">
        <f>IF(J195="","",J195+N(I195)/100*(E195+F195))</f>
        <v/>
      </c>
      <c r="L195" s="11">
        <f>IF(J195="","",IF(D195="Long",G195-E195,E195-G195)-N(I195)/100*(E195+G195))</f>
        <v/>
      </c>
      <c r="M195" s="13">
        <f>IF(J195="","",L195/K195)</f>
        <v/>
      </c>
      <c r="N195" s="14">
        <f>IF(OR(J195="",N(H195)&lt;=0),"",L195*H195)</f>
        <v/>
      </c>
      <c r="O195" s="10">
        <f>IF(M195="","",IF(M195&gt;0,"Win",IF(M195&lt;0,"Loss","Flat")))</f>
        <v/>
      </c>
    </row>
    <row r="196">
      <c r="A196" s="10" t="n">
        <v>191</v>
      </c>
      <c r="B196" s="16" t="n"/>
      <c r="C196" s="5" t="n"/>
      <c r="D196" s="5" t="n"/>
      <c r="E196" s="6" t="n"/>
      <c r="F196" s="6" t="n"/>
      <c r="G196" s="6" t="n"/>
      <c r="H196" s="8" t="n"/>
      <c r="I196" s="7" t="n"/>
      <c r="J196" s="11">
        <f>IF(AND(OR(D196="Long",D196="Short"),N(E196)&gt;0,N(F196)&gt;0,N(G196)&gt;0,E196&lt;&gt;F196),ABS(E196-F196),"")</f>
        <v/>
      </c>
      <c r="K196" s="11">
        <f>IF(J196="","",J196+N(I196)/100*(E196+F196))</f>
        <v/>
      </c>
      <c r="L196" s="11">
        <f>IF(J196="","",IF(D196="Long",G196-E196,E196-G196)-N(I196)/100*(E196+G196))</f>
        <v/>
      </c>
      <c r="M196" s="13">
        <f>IF(J196="","",L196/K196)</f>
        <v/>
      </c>
      <c r="N196" s="14">
        <f>IF(OR(J196="",N(H196)&lt;=0),"",L196*H196)</f>
        <v/>
      </c>
      <c r="O196" s="10">
        <f>IF(M196="","",IF(M196&gt;0,"Win",IF(M196&lt;0,"Loss","Flat")))</f>
        <v/>
      </c>
    </row>
    <row r="197">
      <c r="A197" s="10" t="n">
        <v>192</v>
      </c>
      <c r="B197" s="16" t="n"/>
      <c r="C197" s="5" t="n"/>
      <c r="D197" s="5" t="n"/>
      <c r="E197" s="6" t="n"/>
      <c r="F197" s="6" t="n"/>
      <c r="G197" s="6" t="n"/>
      <c r="H197" s="8" t="n"/>
      <c r="I197" s="7" t="n"/>
      <c r="J197" s="11">
        <f>IF(AND(OR(D197="Long",D197="Short"),N(E197)&gt;0,N(F197)&gt;0,N(G197)&gt;0,E197&lt;&gt;F197),ABS(E197-F197),"")</f>
        <v/>
      </c>
      <c r="K197" s="11">
        <f>IF(J197="","",J197+N(I197)/100*(E197+F197))</f>
        <v/>
      </c>
      <c r="L197" s="11">
        <f>IF(J197="","",IF(D197="Long",G197-E197,E197-G197)-N(I197)/100*(E197+G197))</f>
        <v/>
      </c>
      <c r="M197" s="13">
        <f>IF(J197="","",L197/K197)</f>
        <v/>
      </c>
      <c r="N197" s="14">
        <f>IF(OR(J197="",N(H197)&lt;=0),"",L197*H197)</f>
        <v/>
      </c>
      <c r="O197" s="10">
        <f>IF(M197="","",IF(M197&gt;0,"Win",IF(M197&lt;0,"Loss","Flat")))</f>
        <v/>
      </c>
    </row>
    <row r="198">
      <c r="A198" s="10" t="n">
        <v>193</v>
      </c>
      <c r="B198" s="16" t="n"/>
      <c r="C198" s="5" t="n"/>
      <c r="D198" s="5" t="n"/>
      <c r="E198" s="6" t="n"/>
      <c r="F198" s="6" t="n"/>
      <c r="G198" s="6" t="n"/>
      <c r="H198" s="8" t="n"/>
      <c r="I198" s="7" t="n"/>
      <c r="J198" s="11">
        <f>IF(AND(OR(D198="Long",D198="Short"),N(E198)&gt;0,N(F198)&gt;0,N(G198)&gt;0,E198&lt;&gt;F198),ABS(E198-F198),"")</f>
        <v/>
      </c>
      <c r="K198" s="11">
        <f>IF(J198="","",J198+N(I198)/100*(E198+F198))</f>
        <v/>
      </c>
      <c r="L198" s="11">
        <f>IF(J198="","",IF(D198="Long",G198-E198,E198-G198)-N(I198)/100*(E198+G198))</f>
        <v/>
      </c>
      <c r="M198" s="13">
        <f>IF(J198="","",L198/K198)</f>
        <v/>
      </c>
      <c r="N198" s="14">
        <f>IF(OR(J198="",N(H198)&lt;=0),"",L198*H198)</f>
        <v/>
      </c>
      <c r="O198" s="10">
        <f>IF(M198="","",IF(M198&gt;0,"Win",IF(M198&lt;0,"Loss","Flat")))</f>
        <v/>
      </c>
    </row>
    <row r="199">
      <c r="A199" s="10" t="n">
        <v>194</v>
      </c>
      <c r="B199" s="16" t="n"/>
      <c r="C199" s="5" t="n"/>
      <c r="D199" s="5" t="n"/>
      <c r="E199" s="6" t="n"/>
      <c r="F199" s="6" t="n"/>
      <c r="G199" s="6" t="n"/>
      <c r="H199" s="8" t="n"/>
      <c r="I199" s="7" t="n"/>
      <c r="J199" s="11">
        <f>IF(AND(OR(D199="Long",D199="Short"),N(E199)&gt;0,N(F199)&gt;0,N(G199)&gt;0,E199&lt;&gt;F199),ABS(E199-F199),"")</f>
        <v/>
      </c>
      <c r="K199" s="11">
        <f>IF(J199="","",J199+N(I199)/100*(E199+F199))</f>
        <v/>
      </c>
      <c r="L199" s="11">
        <f>IF(J199="","",IF(D199="Long",G199-E199,E199-G199)-N(I199)/100*(E199+G199))</f>
        <v/>
      </c>
      <c r="M199" s="13">
        <f>IF(J199="","",L199/K199)</f>
        <v/>
      </c>
      <c r="N199" s="14">
        <f>IF(OR(J199="",N(H199)&lt;=0),"",L199*H199)</f>
        <v/>
      </c>
      <c r="O199" s="10">
        <f>IF(M199="","",IF(M199&gt;0,"Win",IF(M199&lt;0,"Loss","Flat")))</f>
        <v/>
      </c>
    </row>
    <row r="200">
      <c r="A200" s="10" t="n">
        <v>195</v>
      </c>
      <c r="B200" s="16" t="n"/>
      <c r="C200" s="5" t="n"/>
      <c r="D200" s="5" t="n"/>
      <c r="E200" s="6" t="n"/>
      <c r="F200" s="6" t="n"/>
      <c r="G200" s="6" t="n"/>
      <c r="H200" s="8" t="n"/>
      <c r="I200" s="7" t="n"/>
      <c r="J200" s="11">
        <f>IF(AND(OR(D200="Long",D200="Short"),N(E200)&gt;0,N(F200)&gt;0,N(G200)&gt;0,E200&lt;&gt;F200),ABS(E200-F200),"")</f>
        <v/>
      </c>
      <c r="K200" s="11">
        <f>IF(J200="","",J200+N(I200)/100*(E200+F200))</f>
        <v/>
      </c>
      <c r="L200" s="11">
        <f>IF(J200="","",IF(D200="Long",G200-E200,E200-G200)-N(I200)/100*(E200+G200))</f>
        <v/>
      </c>
      <c r="M200" s="13">
        <f>IF(J200="","",L200/K200)</f>
        <v/>
      </c>
      <c r="N200" s="14">
        <f>IF(OR(J200="",N(H200)&lt;=0),"",L200*H200)</f>
        <v/>
      </c>
      <c r="O200" s="10">
        <f>IF(M200="","",IF(M200&gt;0,"Win",IF(M200&lt;0,"Loss","Flat")))</f>
        <v/>
      </c>
    </row>
    <row r="201">
      <c r="A201" s="10" t="n">
        <v>196</v>
      </c>
      <c r="B201" s="16" t="n"/>
      <c r="C201" s="5" t="n"/>
      <c r="D201" s="5" t="n"/>
      <c r="E201" s="6" t="n"/>
      <c r="F201" s="6" t="n"/>
      <c r="G201" s="6" t="n"/>
      <c r="H201" s="8" t="n"/>
      <c r="I201" s="7" t="n"/>
      <c r="J201" s="11">
        <f>IF(AND(OR(D201="Long",D201="Short"),N(E201)&gt;0,N(F201)&gt;0,N(G201)&gt;0,E201&lt;&gt;F201),ABS(E201-F201),"")</f>
        <v/>
      </c>
      <c r="K201" s="11">
        <f>IF(J201="","",J201+N(I201)/100*(E201+F201))</f>
        <v/>
      </c>
      <c r="L201" s="11">
        <f>IF(J201="","",IF(D201="Long",G201-E201,E201-G201)-N(I201)/100*(E201+G201))</f>
        <v/>
      </c>
      <c r="M201" s="13">
        <f>IF(J201="","",L201/K201)</f>
        <v/>
      </c>
      <c r="N201" s="14">
        <f>IF(OR(J201="",N(H201)&lt;=0),"",L201*H201)</f>
        <v/>
      </c>
      <c r="O201" s="10">
        <f>IF(M201="","",IF(M201&gt;0,"Win",IF(M201&lt;0,"Loss","Flat")))</f>
        <v/>
      </c>
    </row>
    <row r="202">
      <c r="A202" s="10" t="n">
        <v>197</v>
      </c>
      <c r="B202" s="16" t="n"/>
      <c r="C202" s="5" t="n"/>
      <c r="D202" s="5" t="n"/>
      <c r="E202" s="6" t="n"/>
      <c r="F202" s="6" t="n"/>
      <c r="G202" s="6" t="n"/>
      <c r="H202" s="8" t="n"/>
      <c r="I202" s="7" t="n"/>
      <c r="J202" s="11">
        <f>IF(AND(OR(D202="Long",D202="Short"),N(E202)&gt;0,N(F202)&gt;0,N(G202)&gt;0,E202&lt;&gt;F202),ABS(E202-F202),"")</f>
        <v/>
      </c>
      <c r="K202" s="11">
        <f>IF(J202="","",J202+N(I202)/100*(E202+F202))</f>
        <v/>
      </c>
      <c r="L202" s="11">
        <f>IF(J202="","",IF(D202="Long",G202-E202,E202-G202)-N(I202)/100*(E202+G202))</f>
        <v/>
      </c>
      <c r="M202" s="13">
        <f>IF(J202="","",L202/K202)</f>
        <v/>
      </c>
      <c r="N202" s="14">
        <f>IF(OR(J202="",N(H202)&lt;=0),"",L202*H202)</f>
        <v/>
      </c>
      <c r="O202" s="10">
        <f>IF(M202="","",IF(M202&gt;0,"Win",IF(M202&lt;0,"Loss","Flat")))</f>
        <v/>
      </c>
    </row>
    <row r="203">
      <c r="A203" s="10" t="n">
        <v>198</v>
      </c>
      <c r="B203" s="16" t="n"/>
      <c r="C203" s="5" t="n"/>
      <c r="D203" s="5" t="n"/>
      <c r="E203" s="6" t="n"/>
      <c r="F203" s="6" t="n"/>
      <c r="G203" s="6" t="n"/>
      <c r="H203" s="8" t="n"/>
      <c r="I203" s="7" t="n"/>
      <c r="J203" s="11">
        <f>IF(AND(OR(D203="Long",D203="Short"),N(E203)&gt;0,N(F203)&gt;0,N(G203)&gt;0,E203&lt;&gt;F203),ABS(E203-F203),"")</f>
        <v/>
      </c>
      <c r="K203" s="11">
        <f>IF(J203="","",J203+N(I203)/100*(E203+F203))</f>
        <v/>
      </c>
      <c r="L203" s="11">
        <f>IF(J203="","",IF(D203="Long",G203-E203,E203-G203)-N(I203)/100*(E203+G203))</f>
        <v/>
      </c>
      <c r="M203" s="13">
        <f>IF(J203="","",L203/K203)</f>
        <v/>
      </c>
      <c r="N203" s="14">
        <f>IF(OR(J203="",N(H203)&lt;=0),"",L203*H203)</f>
        <v/>
      </c>
      <c r="O203" s="10">
        <f>IF(M203="","",IF(M203&gt;0,"Win",IF(M203&lt;0,"Loss","Flat")))</f>
        <v/>
      </c>
    </row>
    <row r="204">
      <c r="A204" s="10" t="n">
        <v>199</v>
      </c>
      <c r="B204" s="16" t="n"/>
      <c r="C204" s="5" t="n"/>
      <c r="D204" s="5" t="n"/>
      <c r="E204" s="6" t="n"/>
      <c r="F204" s="6" t="n"/>
      <c r="G204" s="6" t="n"/>
      <c r="H204" s="8" t="n"/>
      <c r="I204" s="7" t="n"/>
      <c r="J204" s="11">
        <f>IF(AND(OR(D204="Long",D204="Short"),N(E204)&gt;0,N(F204)&gt;0,N(G204)&gt;0,E204&lt;&gt;F204),ABS(E204-F204),"")</f>
        <v/>
      </c>
      <c r="K204" s="11">
        <f>IF(J204="","",J204+N(I204)/100*(E204+F204))</f>
        <v/>
      </c>
      <c r="L204" s="11">
        <f>IF(J204="","",IF(D204="Long",G204-E204,E204-G204)-N(I204)/100*(E204+G204))</f>
        <v/>
      </c>
      <c r="M204" s="13">
        <f>IF(J204="","",L204/K204)</f>
        <v/>
      </c>
      <c r="N204" s="14">
        <f>IF(OR(J204="",N(H204)&lt;=0),"",L204*H204)</f>
        <v/>
      </c>
      <c r="O204" s="10">
        <f>IF(M204="","",IF(M204&gt;0,"Win",IF(M204&lt;0,"Loss","Flat")))</f>
        <v/>
      </c>
    </row>
    <row r="205">
      <c r="A205" s="10" t="n">
        <v>200</v>
      </c>
      <c r="B205" s="16" t="n"/>
      <c r="C205" s="5" t="n"/>
      <c r="D205" s="5" t="n"/>
      <c r="E205" s="6" t="n"/>
      <c r="F205" s="6" t="n"/>
      <c r="G205" s="6" t="n"/>
      <c r="H205" s="8" t="n"/>
      <c r="I205" s="7" t="n"/>
      <c r="J205" s="11">
        <f>IF(AND(OR(D205="Long",D205="Short"),N(E205)&gt;0,N(F205)&gt;0,N(G205)&gt;0,E205&lt;&gt;F205),ABS(E205-F205),"")</f>
        <v/>
      </c>
      <c r="K205" s="11">
        <f>IF(J205="","",J205+N(I205)/100*(E205+F205))</f>
        <v/>
      </c>
      <c r="L205" s="11">
        <f>IF(J205="","",IF(D205="Long",G205-E205,E205-G205)-N(I205)/100*(E205+G205))</f>
        <v/>
      </c>
      <c r="M205" s="13">
        <f>IF(J205="","",L205/K205)</f>
        <v/>
      </c>
      <c r="N205" s="14">
        <f>IF(OR(J205="",N(H205)&lt;=0),"",L205*H205)</f>
        <v/>
      </c>
      <c r="O205" s="10">
        <f>IF(M205="","",IF(M205&gt;0,"Win",IF(M205&lt;0,"Loss","Flat")))</f>
        <v/>
      </c>
    </row>
  </sheetData>
  <dataValidations count="3">
    <dataValidation sqref="D6:D205" showDropDown="0" showInputMessage="0" showErrorMessage="0" allowBlank="1" type="list">
      <formula1>"Long,Short"</formula1>
    </dataValidation>
    <dataValidation sqref="E6:H205" showDropDown="0" showInputMessage="0" showErrorMessage="0" allowBlank="1" error="Enter a number above 0." type="decimal" operator="greaterThan">
      <formula1>0</formula1>
    </dataValidation>
    <dataValidation sqref="I6:I205" showDropDown="0" showInputMessage="0" showErrorMessage="0" allowBlank="1" error="Enter a fee between 0 and 5 percent, or leave it empty." type="decimal" operator="between">
      <formula1>0</formula1>
      <formula2>5</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44" customWidth="1" min="1" max="1"/>
    <col width="18" customWidth="1" min="2" max="2"/>
  </cols>
  <sheetData>
    <row r="1">
      <c r="A1" s="3" t="inlineStr">
        <is>
          <t>Journal summary</t>
        </is>
      </c>
    </row>
    <row r="2">
      <c r="A2" t="inlineStr">
        <is>
          <t>Counts the sheet "Journal". All cells are formulas.</t>
        </is>
      </c>
    </row>
    <row r="4">
      <c r="A4" t="inlineStr">
        <is>
          <t>Closed trades</t>
        </is>
      </c>
      <c r="B4" s="17">
        <f>COUNT(Journal!$M$6:$M$205)</f>
        <v/>
      </c>
    </row>
    <row r="5">
      <c r="A5" t="inlineStr">
        <is>
          <t>Wins (R above 0)</t>
        </is>
      </c>
      <c r="B5" s="17">
        <f>COUNTIF(Journal!$M$6:$M$205,"&gt;0")</f>
        <v/>
      </c>
    </row>
    <row r="6">
      <c r="A6" t="inlineStr">
        <is>
          <t>Losses (R below 0)</t>
        </is>
      </c>
      <c r="B6" s="17">
        <f>COUNTIF(Journal!$M$6:$M$205,"&lt;0")</f>
        <v/>
      </c>
    </row>
    <row r="7">
      <c r="A7" t="inlineStr">
        <is>
          <t>Win rate (%)</t>
        </is>
      </c>
      <c r="B7" s="13">
        <f>IF(B4&gt;0,B5/B4*100,"")</f>
        <v/>
      </c>
    </row>
    <row r="8">
      <c r="A8" t="inlineStr">
        <is>
          <t>Average win (R)</t>
        </is>
      </c>
      <c r="B8" s="12">
        <f>IF(B5&gt;0,AVERAGEIF(Journal!$M$6:$M$205,"&gt;0"),"")</f>
        <v/>
      </c>
    </row>
    <row r="9">
      <c r="A9" t="inlineStr">
        <is>
          <t>Average loss (R)</t>
        </is>
      </c>
      <c r="B9" s="12">
        <f>IF(B6&gt;0,AVERAGEIF(Journal!$M$6:$M$205,"&lt;0"),"")</f>
        <v/>
      </c>
    </row>
    <row r="10">
      <c r="A10" t="inlineStr">
        <is>
          <t>Expectancy (average R per trade)</t>
        </is>
      </c>
      <c r="B10" s="12">
        <f>IF(B4&gt;0,AVERAGE(Journal!$M$6:$M$205),"")</f>
        <v/>
      </c>
    </row>
    <row r="11">
      <c r="A11" t="inlineStr">
        <is>
          <t>Payoff (average win / average loss)</t>
        </is>
      </c>
      <c r="B11" s="12">
        <f>IF(AND(B8&lt;&gt;"",B9&lt;&gt;""),B8/ABS(B9),"")</f>
        <v/>
      </c>
    </row>
    <row r="12">
      <c r="A12" t="inlineStr">
        <is>
          <t>Break-even win rate at that payoff (%)</t>
        </is>
      </c>
      <c r="B12" s="13">
        <f>IF(B11="","",100/(1+B11))</f>
        <v/>
      </c>
    </row>
    <row r="13">
      <c r="A13" t="inlineStr">
        <is>
          <t>Total R</t>
        </is>
      </c>
      <c r="B13" s="12">
        <f>IF(B4&gt;0,SUM(Journal!$M$6:$M$205),"")</f>
        <v/>
      </c>
    </row>
    <row r="14">
      <c r="A14" t="inlineStr">
        <is>
          <t>Total result in money</t>
        </is>
      </c>
      <c r="B14" s="14">
        <f>IF(COUNT(Journal!$N$6:$N$205)&gt;0,SUM(Journal!$N$6:$N$205),"")</f>
        <v/>
      </c>
    </row>
    <row r="16">
      <c r="A16" t="inlineStr">
        <is>
          <t>Expectancy here is the plain average of the R-multiples, so flat trades count too.</t>
        </is>
      </c>
    </row>
    <row r="17">
      <c r="A17" t="inlineStr">
        <is>
          <t>A win rate from a handful of trades is unstable. Educational tool, not financial advice.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44" customWidth="1" min="1" max="1"/>
    <col width="30" customWidth="1" min="2" max="2"/>
  </cols>
  <sheetData>
    <row r="1">
      <c r="A1" s="3" t="inlineStr">
        <is>
          <t>Hypothetical example: risk reward plan</t>
        </is>
      </c>
    </row>
    <row r="2">
      <c r="A2" t="inlineStr">
        <is>
          <t>Yellow cells are inputs. All other cells are formulas.</t>
        </is>
      </c>
    </row>
    <row r="3">
      <c r="A3" s="4" t="inlineStr">
        <is>
          <t>Hypothetical example: the numbers are invented, the same as the worked example on the web page, and say nothing about any venue or any fee schedule. Use the sheet "Plan" for your own trade.</t>
        </is>
      </c>
    </row>
    <row r="4">
      <c r="A4" s="4" t="inlineStr">
        <is>
          <t>Inputs</t>
        </is>
      </c>
    </row>
    <row r="5">
      <c r="A5" t="inlineStr">
        <is>
          <t>Direction (Long or Short)</t>
        </is>
      </c>
      <c r="B5" s="5" t="inlineStr">
        <is>
          <t>Long</t>
        </is>
      </c>
    </row>
    <row r="6">
      <c r="A6" t="inlineStr">
        <is>
          <t>Entry price</t>
        </is>
      </c>
      <c r="B6" s="6" t="n">
        <v>250</v>
      </c>
    </row>
    <row r="7">
      <c r="A7" t="inlineStr">
        <is>
          <t>Stop price</t>
        </is>
      </c>
      <c r="B7" s="6" t="n">
        <v>240</v>
      </c>
    </row>
    <row r="8">
      <c r="A8" t="inlineStr">
        <is>
          <t>Target price</t>
        </is>
      </c>
      <c r="B8" s="6" t="n">
        <v>275</v>
      </c>
    </row>
    <row r="9">
      <c r="A9" t="inlineStr">
        <is>
          <t>Fee per side (%) (optional)</t>
        </is>
      </c>
      <c r="B9" s="7" t="n">
        <v>0.05</v>
      </c>
    </row>
    <row r="10">
      <c r="A10" t="inlineStr">
        <is>
          <t>Position size in units (optional)</t>
        </is>
      </c>
      <c r="B10" s="8" t="n">
        <v>40</v>
      </c>
    </row>
    <row r="11">
      <c r="A11" t="inlineStr">
        <is>
          <t>Your win rate (%) (optional)</t>
        </is>
      </c>
      <c r="B11" s="9" t="n">
        <v>40</v>
      </c>
    </row>
    <row r="13">
      <c r="A13" s="4" t="inlineStr">
        <is>
          <t>Results</t>
        </is>
      </c>
    </row>
    <row r="14">
      <c r="A14" t="inlineStr">
        <is>
          <t>Check</t>
        </is>
      </c>
      <c r="B14" s="10" t="str">
        <f>IF(AND(B6&gt;0,B7&gt;0,B8&gt;0,OR(AND(B5="Long",B7&lt;B6,B8&gt;B6),AND(B5="Short",B7&gt;B6,B8&lt;B6))),"OK",IF(OR(B6="",B7="",B8=""),"Enter entry, stop and target","Stop and target must sit on the right side of the entry"))</f>
        <v>OK</v>
      </c>
    </row>
    <row r="15">
      <c r="A15" t="inlineStr">
        <is>
          <t>Risk per unit</t>
        </is>
      </c>
      <c r="B15" s="11">
        <f>IF(B14="OK",ABS(B6-B7),"")</f>
        <v>10</v>
      </c>
    </row>
    <row r="16">
      <c r="A16" t="inlineStr">
        <is>
          <t>Reward per unit</t>
        </is>
      </c>
      <c r="B16" s="11">
        <f>IF(B14="OK",ABS(B8-B6),"")</f>
        <v>25</v>
      </c>
    </row>
    <row r="17">
      <c r="A17" t="inlineStr">
        <is>
          <t>R:R before fees</t>
        </is>
      </c>
      <c r="B17" s="12">
        <f>IF(B14="OK",B16/B15,"")</f>
        <v>2.5</v>
      </c>
    </row>
    <row r="18">
      <c r="A18" t="inlineStr">
        <is>
          <t>Break-even win rate before fees (%)</t>
        </is>
      </c>
      <c r="B18" s="13">
        <f>IF(B14="OK",100/(1+B17),"")</f>
        <v>28.571428571428573</v>
      </c>
    </row>
    <row r="19">
      <c r="A19" t="inlineStr">
        <is>
          <t>Fees per unit if stopped</t>
        </is>
      </c>
      <c r="B19" s="11">
        <f>IF(B14="OK",N(B9)/100*(B6+B7),"")</f>
        <v>0.245</v>
      </c>
    </row>
    <row r="20">
      <c r="A20" t="inlineStr">
        <is>
          <t>Fees per unit if target hit</t>
        </is>
      </c>
      <c r="B20" s="11">
        <f>IF(B14="OK",N(B9)/100*(B6+B8),"")</f>
        <v>0.2625</v>
      </c>
    </row>
    <row r="21">
      <c r="A21" t="inlineStr">
        <is>
          <t>Net risk per unit</t>
        </is>
      </c>
      <c r="B21" s="11">
        <f>IF(B14="OK",B15+B19,"")</f>
        <v>10.245</v>
      </c>
    </row>
    <row r="22">
      <c r="A22" t="inlineStr">
        <is>
          <t>Net reward per unit</t>
        </is>
      </c>
      <c r="B22" s="11">
        <f>IF(B14="OK",B16-B20,"")</f>
        <v>24.7375</v>
      </c>
    </row>
    <row r="23">
      <c r="A23" t="inlineStr">
        <is>
          <t>Net R:R after fees</t>
        </is>
      </c>
      <c r="B23" s="12">
        <f>IF(B14="OK",B22/B21,"")</f>
        <v>2.4145924841386046</v>
      </c>
    </row>
    <row r="24">
      <c r="A24" t="inlineStr">
        <is>
          <t>Break-even win rate after fees (%)</t>
        </is>
      </c>
      <c r="B24" s="13">
        <f>IF(B14="OK",IF(B23&gt;0,100/(1+B23),"Not reachable"),"")</f>
        <v>29.286071607232184</v>
      </c>
    </row>
    <row r="25">
      <c r="A25" t="inlineStr">
        <is>
          <t>Expectancy per trade (R, after fees)</t>
        </is>
      </c>
      <c r="B25" s="12">
        <f>IF(AND(B14="OK",ISNUMBER(B11)),B11/100*B23-(1-B11/100),"")</f>
        <v>0.36583699365544187</v>
      </c>
    </row>
    <row r="26">
      <c r="A26" t="inlineStr">
        <is>
          <t>Expectancy per 100 trades (R)</t>
        </is>
      </c>
      <c r="B26" s="13">
        <f>IF(B25="","",100*B25)</f>
        <v>36.583699365544184</v>
      </c>
    </row>
    <row r="27">
      <c r="A27" t="inlineStr">
        <is>
          <t>Money lost if stopped, with fees</t>
        </is>
      </c>
      <c r="B27" s="14">
        <f>IF(AND(B14="OK",N(B10)&gt;0),B21*B10,"")</f>
        <v>409.79999999999995</v>
      </c>
    </row>
    <row r="28">
      <c r="A28" t="inlineStr">
        <is>
          <t>Money gained at target, after fees</t>
        </is>
      </c>
      <c r="B28" s="14">
        <f>IF(AND(B14="OK",N(B10)&gt;0),B22*B10,"")</f>
        <v>989.5</v>
      </c>
    </row>
    <row r="29">
      <c r="A29" t="inlineStr">
        <is>
          <t>Expectancy per trade in money</t>
        </is>
      </c>
      <c r="B29" s="14">
        <f>IF(AND(B25&lt;&gt;"",B27&lt;&gt;""),B25*B27,"")</f>
        <v>149.92000000000007</v>
      </c>
    </row>
    <row r="31">
      <c r="A31" s="4" t="inlineStr">
        <is>
          <t>Target from R:R</t>
        </is>
      </c>
    </row>
    <row r="32">
      <c r="A32" t="inlineStr">
        <is>
          <t>Target R:R you want</t>
        </is>
      </c>
      <c r="B32" s="9" t="n"/>
    </row>
    <row r="33">
      <c r="A33" t="inlineStr">
        <is>
          <t>Target price for that R:R (before fees)</t>
        </is>
      </c>
      <c r="B33" s="11" t="str">
        <f>IF(AND(B6&gt;0,B7&gt;0,N(B32)&gt;0),IF(B5="Long",B6+B32*ABS(B6-B7),IF(B5="Short",B6-B32*ABS(B6-B7),"")),"")</f>
        <v/>
      </c>
    </row>
    <row r="35">
      <c r="A35" t="inlineStr">
        <is>
          <t>Educational tool, not financial advice. The values on this sheet are a hypothetical example.</t>
        </is>
      </c>
    </row>
  </sheetData>
  <dataValidations count="4">
    <dataValidation sqref="B5" showDropDown="0" showInputMessage="0" showErrorMessage="0" allowBlank="0" type="list">
      <formula1>"Long,Short"</formula1>
    </dataValidation>
    <dataValidation sqref="B6 B7 B8 B10 B32" showDropDown="0" showInputMessage="0" showErrorMessage="0" allowBlank="1" error="Enter a number above 0." type="decimal" operator="greaterThan">
      <formula1>0</formula1>
    </dataValidation>
    <dataValidation sqref="B9" showDropDown="0" showInputMessage="0" showErrorMessage="0" allowBlank="1" error="Enter a fee between 0 and 5 percent, or leave it empty." type="decimal" operator="between">
      <formula1>0</formula1>
      <formula2>5</formula2>
    </dataValidation>
    <dataValidation sqref="B11" showDropDown="0" showInputMessage="0" showErrorMessage="0" allowBlank="1" error="Enter a win rate from 0 to 100." type="decimal" operator="between">
      <formula1>0</formula1>
      <formula2>100</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CarrotFunding</dc:creator>
  <dc:title>Risk reward plan and trade journal</dc:title>
  <dcterms:created xsi:type="dcterms:W3CDTF">2026-10-10T00:00:00Z</dcterms:created>
  <dcterms:modified xsi:type="dcterms:W3CDTF">2026-10-10T00:00:00Z</dcterms:modified>
</cp:coreProperties>
</file>